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3-LRV\2019\Ergebnisse19\"/>
    </mc:Choice>
  </mc:AlternateContent>
  <xr:revisionPtr revIDLastSave="0" documentId="13_ncr:1_{A53246DE-8066-4861-A194-332B80D67446}" xr6:coauthVersionLast="45" xr6:coauthVersionMax="45" xr10:uidLastSave="{00000000-0000-0000-0000-000000000000}"/>
  <bookViews>
    <workbookView xWindow="3588" yWindow="0" windowWidth="18216" windowHeight="12396" tabRatio="812" firstSheet="1" activeTab="2" xr2:uid="{00000000-000D-0000-FFFF-FFFF00000000}"/>
  </bookViews>
  <sheets>
    <sheet name="Cupwertung Gesamt" sheetId="43" state="hidden" r:id="rId1"/>
    <sheet name="U 13, Mäd. U14, U 15" sheetId="46" r:id="rId2"/>
    <sheet name="U 17 w. u. m." sheetId="45" r:id="rId3"/>
    <sheet name="Jun. w u. m" sheetId="44" r:id="rId4"/>
    <sheet name="Vereinswertung" sheetId="47" r:id="rId5"/>
    <sheet name="Punkteschema" sheetId="41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2" i="44" l="1"/>
  <c r="D22" i="44"/>
  <c r="E21" i="44"/>
  <c r="D21" i="44"/>
  <c r="E20" i="44"/>
  <c r="D20" i="44"/>
  <c r="E19" i="44"/>
  <c r="D19" i="44"/>
  <c r="E18" i="44"/>
  <c r="D18" i="44"/>
  <c r="E17" i="44"/>
  <c r="D17" i="44"/>
  <c r="E16" i="44"/>
  <c r="D16" i="44"/>
  <c r="E15" i="44"/>
  <c r="D15" i="44"/>
  <c r="E14" i="44"/>
  <c r="D14" i="44"/>
  <c r="E11" i="44"/>
  <c r="D11" i="44"/>
  <c r="E10" i="44"/>
  <c r="D10" i="44"/>
  <c r="E22" i="45"/>
  <c r="D22" i="45"/>
  <c r="E21" i="45"/>
  <c r="D21" i="45"/>
  <c r="E20" i="45"/>
  <c r="D20" i="45"/>
  <c r="E19" i="45"/>
  <c r="D19" i="45"/>
  <c r="E18" i="45"/>
  <c r="D18" i="45"/>
  <c r="E17" i="45"/>
  <c r="D17" i="45"/>
  <c r="E16" i="45"/>
  <c r="D16" i="45"/>
  <c r="E13" i="45"/>
  <c r="D13" i="45"/>
  <c r="E12" i="45"/>
  <c r="D12" i="45"/>
  <c r="E11" i="45"/>
  <c r="D11" i="45"/>
  <c r="E10" i="45"/>
  <c r="D10" i="45"/>
  <c r="E29" i="46"/>
  <c r="D29" i="46"/>
  <c r="E28" i="46"/>
  <c r="D28" i="46"/>
  <c r="E27" i="46"/>
  <c r="D27" i="46"/>
  <c r="E26" i="46"/>
  <c r="D26" i="46"/>
  <c r="E23" i="46"/>
  <c r="D23" i="46"/>
  <c r="E22" i="46"/>
  <c r="D22" i="46"/>
  <c r="E21" i="46"/>
  <c r="D21" i="46"/>
  <c r="E20" i="46"/>
  <c r="D20" i="46"/>
  <c r="V18" i="46"/>
  <c r="D18" i="46"/>
  <c r="E17" i="46"/>
  <c r="D17" i="46"/>
  <c r="E16" i="46"/>
  <c r="D16" i="46"/>
  <c r="E15" i="46"/>
  <c r="D15" i="46"/>
  <c r="E14" i="46"/>
  <c r="D14" i="46"/>
  <c r="E13" i="46"/>
  <c r="D13" i="46"/>
  <c r="E12" i="46"/>
  <c r="D12" i="46"/>
  <c r="E11" i="46"/>
  <c r="D11" i="46"/>
  <c r="E10" i="46"/>
  <c r="D10" i="46"/>
  <c r="E52" i="43"/>
  <c r="E53" i="43"/>
  <c r="E55" i="43"/>
  <c r="E56" i="43"/>
  <c r="E58" i="43"/>
  <c r="E57" i="43"/>
  <c r="E54" i="43"/>
  <c r="E11" i="43"/>
  <c r="E12" i="43"/>
  <c r="E13" i="43"/>
  <c r="E14" i="43"/>
  <c r="E15" i="43"/>
  <c r="E16" i="43"/>
  <c r="E17" i="43"/>
  <c r="E21" i="43"/>
  <c r="E22" i="43"/>
  <c r="E23" i="43"/>
  <c r="E27" i="43"/>
  <c r="E28" i="43"/>
  <c r="E29" i="43"/>
  <c r="E33" i="43"/>
  <c r="E34" i="43"/>
  <c r="E35" i="43"/>
  <c r="E39" i="43"/>
  <c r="E40" i="43"/>
  <c r="E41" i="43"/>
  <c r="E42" i="43"/>
  <c r="E43" i="43"/>
  <c r="E44" i="43"/>
  <c r="D43" i="43"/>
  <c r="E10" i="43"/>
  <c r="D16" i="43"/>
  <c r="D23" i="45" l="1"/>
  <c r="D30" i="46"/>
  <c r="D24" i="46"/>
  <c r="V13" i="44" l="1"/>
  <c r="D13" i="44"/>
  <c r="V15" i="45"/>
  <c r="D15" i="45"/>
  <c r="V25" i="46"/>
  <c r="D25" i="46"/>
  <c r="V19" i="46"/>
  <c r="D19" i="46"/>
  <c r="D34" i="43"/>
  <c r="D28" i="43"/>
  <c r="D13" i="43"/>
  <c r="D17" i="43"/>
  <c r="V9" i="44" l="1"/>
  <c r="D9" i="44"/>
  <c r="V9" i="45"/>
  <c r="D9" i="45"/>
  <c r="D12" i="43"/>
  <c r="D11" i="43"/>
  <c r="D14" i="43"/>
  <c r="D35" i="43"/>
  <c r="AD21" i="43"/>
  <c r="AD11" i="43"/>
  <c r="AD60" i="43"/>
  <c r="AD38" i="43"/>
  <c r="AD39" i="43"/>
  <c r="AD40" i="43"/>
  <c r="D41" i="43"/>
  <c r="AD26" i="43"/>
  <c r="AD27" i="43"/>
  <c r="E32" i="43" l="1"/>
  <c r="D38" i="43" l="1"/>
  <c r="D39" i="43"/>
  <c r="D32" i="43"/>
  <c r="A62" i="43"/>
  <c r="E38" i="43"/>
  <c r="E20" i="43"/>
  <c r="E51" i="43"/>
  <c r="E47" i="43"/>
  <c r="E48" i="43"/>
  <c r="E26" i="43"/>
  <c r="D23" i="43"/>
  <c r="D10" i="43"/>
  <c r="D15" i="43"/>
  <c r="D20" i="43"/>
  <c r="D22" i="43"/>
  <c r="D21" i="43"/>
  <c r="D33" i="43"/>
  <c r="D27" i="43"/>
  <c r="D29" i="43"/>
  <c r="D26" i="43"/>
  <c r="D42" i="43"/>
  <c r="D40" i="43"/>
  <c r="D44" i="43"/>
  <c r="D48" i="43"/>
  <c r="D47" i="43"/>
  <c r="D58" i="43"/>
  <c r="D53" i="43"/>
  <c r="D55" i="43"/>
  <c r="D56" i="43"/>
  <c r="D51" i="43"/>
  <c r="D54" i="43"/>
  <c r="D52" i="43"/>
  <c r="D57" i="43"/>
  <c r="D61" i="43"/>
  <c r="D18" i="43"/>
  <c r="D19" i="43"/>
  <c r="D24" i="43"/>
  <c r="D25" i="43"/>
  <c r="D30" i="43"/>
  <c r="D31" i="43"/>
  <c r="D37" i="43"/>
  <c r="D45" i="43"/>
  <c r="D46" i="43"/>
  <c r="D50" i="43"/>
  <c r="AD47" i="43"/>
  <c r="AD41" i="43"/>
  <c r="V50" i="43"/>
  <c r="V61" i="43"/>
  <c r="AD43" i="43"/>
  <c r="AD20" i="43"/>
  <c r="AD10" i="43"/>
  <c r="U62" i="43"/>
  <c r="S62" i="43"/>
  <c r="Q62" i="43"/>
  <c r="O62" i="43"/>
  <c r="M62" i="43"/>
  <c r="K62" i="43"/>
  <c r="I62" i="43"/>
  <c r="G62" i="43"/>
  <c r="V46" i="43"/>
  <c r="V37" i="43"/>
  <c r="V31" i="43"/>
  <c r="V25" i="43"/>
  <c r="V19" i="43"/>
  <c r="V18" i="43"/>
  <c r="G73" i="43" l="1"/>
  <c r="Q73" i="43"/>
  <c r="U73" i="43"/>
  <c r="I73" i="43"/>
  <c r="S73" i="43"/>
  <c r="M73" i="43"/>
  <c r="O73" i="43"/>
  <c r="S70" i="43"/>
  <c r="G72" i="43"/>
  <c r="V73" i="43"/>
  <c r="E62" i="43"/>
  <c r="I67" i="43"/>
  <c r="G71" i="43"/>
  <c r="U65" i="43"/>
  <c r="Q68" i="43"/>
  <c r="O64" i="43"/>
  <c r="M68" i="43"/>
  <c r="M64" i="43"/>
  <c r="S72" i="43"/>
  <c r="Q69" i="43"/>
  <c r="U69" i="43"/>
  <c r="U68" i="43"/>
  <c r="Q70" i="43"/>
  <c r="K73" i="43"/>
  <c r="I71" i="43"/>
  <c r="Q72" i="43"/>
  <c r="O71" i="43"/>
  <c r="M65" i="43"/>
  <c r="V71" i="43"/>
  <c r="K72" i="43"/>
  <c r="U67" i="43"/>
  <c r="U72" i="43"/>
  <c r="I64" i="43"/>
  <c r="K64" i="43"/>
  <c r="S65" i="43"/>
  <c r="S71" i="43"/>
  <c r="V72" i="43"/>
  <c r="U70" i="43"/>
  <c r="O69" i="43"/>
  <c r="V67" i="43"/>
  <c r="K71" i="43"/>
  <c r="K65" i="43"/>
  <c r="O70" i="43"/>
  <c r="G64" i="43"/>
  <c r="K68" i="43"/>
  <c r="G66" i="43"/>
  <c r="G69" i="43"/>
  <c r="O66" i="43"/>
  <c r="V70" i="43"/>
  <c r="V69" i="43"/>
  <c r="M67" i="43"/>
  <c r="M72" i="43"/>
  <c r="Q71" i="43"/>
  <c r="G68" i="43"/>
  <c r="V66" i="43"/>
  <c r="G70" i="43"/>
  <c r="I69" i="43"/>
  <c r="Q67" i="43"/>
  <c r="K66" i="43"/>
  <c r="I68" i="43"/>
  <c r="S66" i="43"/>
  <c r="V74" i="43"/>
  <c r="U64" i="43"/>
  <c r="O67" i="43"/>
  <c r="Q65" i="43"/>
  <c r="V65" i="43"/>
  <c r="O68" i="43"/>
  <c r="M70" i="43"/>
  <c r="M66" i="43"/>
  <c r="S69" i="43"/>
  <c r="I72" i="43"/>
  <c r="Q64" i="43"/>
  <c r="V68" i="43"/>
  <c r="K70" i="43"/>
  <c r="U71" i="43"/>
  <c r="K67" i="43"/>
  <c r="O65" i="43"/>
  <c r="Q66" i="43"/>
  <c r="I65" i="43"/>
  <c r="I70" i="43"/>
  <c r="I66" i="43"/>
  <c r="M71" i="43"/>
  <c r="S67" i="43"/>
  <c r="U66" i="43"/>
  <c r="G67" i="43"/>
  <c r="S68" i="43"/>
  <c r="V64" i="43"/>
  <c r="M69" i="43"/>
  <c r="O72" i="43"/>
  <c r="S64" i="43"/>
  <c r="G65" i="43"/>
  <c r="K69" i="43"/>
  <c r="E73" i="43" l="1"/>
  <c r="E68" i="43"/>
  <c r="V75" i="43"/>
  <c r="Q75" i="43"/>
  <c r="E65" i="43"/>
  <c r="E69" i="43"/>
  <c r="M75" i="43"/>
  <c r="E71" i="43"/>
  <c r="E70" i="43"/>
  <c r="E66" i="43"/>
  <c r="G75" i="43"/>
  <c r="E67" i="43"/>
  <c r="I75" i="43"/>
  <c r="U75" i="43"/>
  <c r="E64" i="43"/>
  <c r="J64" i="43" s="1"/>
  <c r="O75" i="43"/>
  <c r="K75" i="43"/>
  <c r="S75" i="43"/>
  <c r="E72" i="43"/>
  <c r="E75" i="43" l="1"/>
  <c r="X64" i="43" s="1"/>
  <c r="X67" i="43" l="1"/>
  <c r="X66" i="43"/>
  <c r="X73" i="43"/>
  <c r="X69" i="43"/>
  <c r="X72" i="43"/>
  <c r="X70" i="43"/>
  <c r="X65" i="43"/>
  <c r="X68" i="43"/>
  <c r="X71" i="43"/>
  <c r="X75" i="43" l="1"/>
</calcChain>
</file>

<file path=xl/sharedStrings.xml><?xml version="1.0" encoding="utf-8"?>
<sst xmlns="http://schemas.openxmlformats.org/spreadsheetml/2006/main" count="1046" uniqueCount="149">
  <si>
    <t>Name</t>
  </si>
  <si>
    <t>Club</t>
  </si>
  <si>
    <t>Rang</t>
  </si>
  <si>
    <t>Punkte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</si>
  <si>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</si>
  <si>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</si>
  <si>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</si>
  <si>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</si>
  <si>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</si>
  <si>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</si>
  <si>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</si>
  <si>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</si>
  <si>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</si>
  <si>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U 13</t>
  </si>
  <si>
    <t>U 15</t>
  </si>
  <si>
    <t>Junioren</t>
  </si>
  <si>
    <t>U 17</t>
  </si>
  <si>
    <t xml:space="preserve">Clubwertung </t>
  </si>
  <si>
    <t>Gesamtpunkte:</t>
  </si>
  <si>
    <t>10.</t>
  </si>
  <si>
    <t>Anzahl der Streichresultate</t>
  </si>
  <si>
    <t>Punkte aus Streichresultaten</t>
  </si>
  <si>
    <t>12.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</si>
  <si>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</si>
  <si>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</si>
  <si>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</si>
  <si>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</si>
  <si>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</si>
  <si>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</si>
  <si>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</si>
  <si>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</si>
  <si>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</si>
  <si>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Starteranzahl
Rang</t>
  </si>
  <si>
    <t>40 +</t>
  </si>
  <si>
    <t>30-39</t>
  </si>
  <si>
    <t>20-29</t>
  </si>
  <si>
    <t>Auslandseinsatz</t>
  </si>
  <si>
    <t>Als Auslandseinsatz werden ausschließlich ÖRV-Entsendungen gewertet</t>
  </si>
  <si>
    <t>RC ARBÖ ANF Auto Eder Walding</t>
  </si>
  <si>
    <t>RC ARBÖ Felbermayr Wels</t>
  </si>
  <si>
    <t>RC Grieskirchen</t>
  </si>
  <si>
    <t>RC ARBÖ Grassinger Lambach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</si>
  <si>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</si>
  <si>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</si>
  <si>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</si>
  <si>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</si>
  <si>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</si>
  <si>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</si>
  <si>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</si>
  <si>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</si>
  <si>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</si>
  <si>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</si>
  <si>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</si>
  <si>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</si>
  <si>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</si>
  <si>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</si>
  <si>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</si>
  <si>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</si>
  <si>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</si>
  <si>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</si>
  <si>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</si>
  <si>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 od. mehr</t>
  </si>
  <si>
    <t>Von "nicht OÖ-Athleten" errungene Punkte bleiben vakant !</t>
  </si>
  <si>
    <t>Mädchen U14</t>
  </si>
  <si>
    <t>Mädchen U17</t>
  </si>
  <si>
    <t>Juniorinnen</t>
  </si>
  <si>
    <t>Mä U14</t>
  </si>
  <si>
    <t>Mä U17</t>
  </si>
  <si>
    <t>x</t>
  </si>
  <si>
    <t>Schöttl Laura</t>
  </si>
  <si>
    <t>Holzleitner Mario</t>
  </si>
  <si>
    <t>Stadlbauer Gregor</t>
  </si>
  <si>
    <t>Stelzer Maximilian</t>
  </si>
  <si>
    <t>Team DNA-EinDruck Sarleinsbach</t>
  </si>
  <si>
    <t>Hametner Julia</t>
  </si>
  <si>
    <t>prolog</t>
  </si>
  <si>
    <t>krit</t>
  </si>
  <si>
    <t>straße</t>
  </si>
  <si>
    <t>gesamt</t>
  </si>
  <si>
    <t>Doppelbauer Moritz</t>
  </si>
  <si>
    <t>10-19</t>
  </si>
  <si>
    <t>-9</t>
  </si>
  <si>
    <t>Berechnung Grafenbach:Mittelwert der Platzierungen, Cuppunkte nach Startliste mit der größten Starteranzahl</t>
  </si>
  <si>
    <t>15.9.2018
Rodltal Bergkaiser
Walding</t>
  </si>
  <si>
    <t>Steinauer Ernst</t>
  </si>
  <si>
    <t>Hörandtner Moritz</t>
  </si>
  <si>
    <t>Zobl Valentin</t>
  </si>
  <si>
    <t>Wertung Starteranzahl</t>
  </si>
  <si>
    <t>Ketter Lilly</t>
  </si>
  <si>
    <t>RC ARBÖ Radsportteam Ried</t>
  </si>
  <si>
    <t>Hofer Valentin</t>
  </si>
  <si>
    <t>UNION Raika Maria Schmolln</t>
  </si>
  <si>
    <t>Gollner Emilie</t>
  </si>
  <si>
    <t>ASKÖ Team ESV Linz</t>
  </si>
  <si>
    <t>Gruber Philipp</t>
  </si>
  <si>
    <t>Bergthaler Lea</t>
  </si>
  <si>
    <t>24.3.2019
Eröffnungsrennen
Leonding</t>
  </si>
  <si>
    <t>7.4.2019
Kirschblütenrennen 
Wels</t>
  </si>
  <si>
    <r>
      <t xml:space="preserve">8.5. - 19.6.2019                                           
Gesamtwertung
BOA-Cup - </t>
    </r>
    <r>
      <rPr>
        <sz val="8"/>
        <color indexed="10"/>
        <rFont val="Arial"/>
        <family val="2"/>
      </rPr>
      <t>1 Streichres.</t>
    </r>
    <r>
      <rPr>
        <sz val="8"/>
        <rFont val="Arial"/>
        <family val="2"/>
      </rPr>
      <t xml:space="preserve"> </t>
    </r>
  </si>
  <si>
    <t>25.-26.5.2019
Grafenbach Gesamtw.
Mittelwert d. Platzziffern
Punkte analog OÖ-Cup</t>
  </si>
  <si>
    <t>26.7.2019
Erlauftaler Radsporttage
Purgstall - Kriterium</t>
  </si>
  <si>
    <t>27.7.2019
Erlauftaler Radsporttage
Purgstall</t>
  </si>
  <si>
    <t>28.7.2019
Erlauftaler Radsporttage
Purgstall</t>
  </si>
  <si>
    <t>,</t>
  </si>
  <si>
    <t>Auf Entscheid des SPAU findet folgendes Punkteschema Anwendung:</t>
  </si>
  <si>
    <t>Riegler Nico</t>
  </si>
  <si>
    <t>Hammerschmid Mario *</t>
  </si>
  <si>
    <t>Schönauer Thomas *</t>
  </si>
  <si>
    <t>Springer Kilian *</t>
  </si>
  <si>
    <t>Purtscheller Jakob *</t>
  </si>
  <si>
    <t>Werani Luca *</t>
  </si>
  <si>
    <r>
      <t>Achtung:</t>
    </r>
    <r>
      <rPr>
        <sz val="10"/>
        <color indexed="10"/>
        <rFont val="Arial"/>
        <family val="2"/>
      </rPr>
      <t xml:space="preserve">   </t>
    </r>
    <r>
      <rPr>
        <sz val="10"/>
        <rFont val="Arial"/>
        <family val="2"/>
      </rPr>
      <t>1 Streichresultate *) für alle Kategorien 
Das Rennen mit den niedrigsten Punkten bzw. nicht gefahrenes
Rennen wird am Saisonende aus der Wertung gestrichen,
Punkte-Bonifikation lt. Liste für internat. Einsätze (ausschließl. ÖRV)</t>
    </r>
  </si>
  <si>
    <t>dns*)</t>
  </si>
  <si>
    <t>dnf*)</t>
  </si>
  <si>
    <t>Bergthaler Anja</t>
  </si>
  <si>
    <t>Litzlbauer Simon</t>
  </si>
  <si>
    <t>*)</t>
  </si>
  <si>
    <t>Stieger Adrian</t>
  </si>
  <si>
    <t>dns</t>
  </si>
  <si>
    <t>Schasching David</t>
  </si>
  <si>
    <t>Team Alpha Tischlerei Grömer</t>
  </si>
  <si>
    <t>Jun.w.</t>
  </si>
  <si>
    <t>Jun.m.</t>
  </si>
  <si>
    <t>Schönauer Lara Marie</t>
  </si>
  <si>
    <t>Eckerstorfer Benjamin*</t>
  </si>
  <si>
    <t>Schmidsberger Simon</t>
  </si>
  <si>
    <t>Deutsch Helena</t>
  </si>
  <si>
    <t>ausl dnf</t>
  </si>
  <si>
    <t>1</t>
  </si>
  <si>
    <t>4</t>
  </si>
  <si>
    <t>Ausl.</t>
  </si>
  <si>
    <t>1,1/33/68,9</t>
  </si>
  <si>
    <t>1,1/23,1/42,4</t>
  </si>
  <si>
    <t>1,1/23,1/53</t>
  </si>
  <si>
    <t>1,1/16,5/42,4</t>
  </si>
  <si>
    <t>*/6,6/10,6</t>
  </si>
  <si>
    <t>Ausl.*)</t>
  </si>
  <si>
    <t>Kosch Johannes</t>
  </si>
  <si>
    <t>LYSIVIR Racing Team Oberösterreich</t>
  </si>
  <si>
    <t xml:space="preserve">Schöttl Anna </t>
  </si>
  <si>
    <t>Buchinger Raphael</t>
  </si>
  <si>
    <t>Kreuzhuber Valentin</t>
  </si>
  <si>
    <t>Gruber Zoe Katharina</t>
  </si>
  <si>
    <t>Badegruber Lars</t>
  </si>
  <si>
    <t>1*)</t>
  </si>
  <si>
    <t>20*)</t>
  </si>
  <si>
    <t xml:space="preserve">Viehböck Paul </t>
  </si>
  <si>
    <t>Hasipeter David</t>
  </si>
  <si>
    <t>14*)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</si>
</sst>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&quot;km&quot;"/>
    <numFmt numFmtId="165" formatCode="0.0%"/>
    <numFmt numFmtId="166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2" borderId="5" xfId="0" applyFill="1" applyBorder="1"/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3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3" xfId="0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4" fillId="0" borderId="3" xfId="0" applyFont="1" applyBorder="1" applyAlignment="1">
      <alignment horizontal="right"/>
    </xf>
    <xf numFmtId="0" fontId="0" fillId="0" borderId="23" xfId="0" applyBorder="1"/>
    <xf numFmtId="0" fontId="2" fillId="0" borderId="4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1" fontId="2" fillId="0" borderId="21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" fontId="2" fillId="0" borderId="4" xfId="0" applyNumberFormat="1" applyFont="1" applyBorder="1"/>
    <xf numFmtId="0" fontId="5" fillId="0" borderId="2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0" fillId="2" borderId="39" xfId="0" applyFill="1" applyBorder="1" applyAlignment="1">
      <alignment horizontal="center" vertical="top" textRotation="180" wrapText="1"/>
    </xf>
    <xf numFmtId="0" fontId="2" fillId="3" borderId="4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4" fillId="5" borderId="40" xfId="0" applyFont="1" applyFill="1" applyBorder="1" applyAlignment="1">
      <alignment horizontal="left" wrapText="1"/>
    </xf>
    <xf numFmtId="49" fontId="4" fillId="5" borderId="41" xfId="0" applyNumberFormat="1" applyFont="1" applyFill="1" applyBorder="1" applyAlignment="1">
      <alignment horizontal="center"/>
    </xf>
    <xf numFmtId="49" fontId="4" fillId="5" borderId="42" xfId="0" applyNumberFormat="1" applyFont="1" applyFill="1" applyBorder="1" applyAlignment="1">
      <alignment horizontal="center"/>
    </xf>
    <xf numFmtId="0" fontId="3" fillId="0" borderId="39" xfId="0" applyFont="1" applyBorder="1" applyAlignment="1">
      <alignment horizontal="left"/>
    </xf>
    <xf numFmtId="0" fontId="4" fillId="0" borderId="21" xfId="0" applyFont="1" applyBorder="1" applyAlignment="1">
      <alignment horizontal="right"/>
    </xf>
    <xf numFmtId="0" fontId="2" fillId="0" borderId="4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164" fontId="5" fillId="0" borderId="0" xfId="0" applyNumberFormat="1" applyFont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textRotation="180" wrapText="1"/>
    </xf>
    <xf numFmtId="0" fontId="2" fillId="2" borderId="48" xfId="0" applyFont="1" applyFill="1" applyBorder="1" applyAlignment="1">
      <alignment horizontal="center" vertical="top" textRotation="180" wrapText="1"/>
    </xf>
    <xf numFmtId="0" fontId="2" fillId="2" borderId="23" xfId="0" applyFont="1" applyFill="1" applyBorder="1" applyAlignment="1">
      <alignment horizontal="center" vertical="top" textRotation="180" wrapText="1"/>
    </xf>
    <xf numFmtId="166" fontId="0" fillId="0" borderId="0" xfId="0" applyNumberFormat="1" applyAlignment="1">
      <alignment horizontal="center"/>
    </xf>
    <xf numFmtId="0" fontId="5" fillId="5" borderId="5" xfId="0" applyFont="1" applyFill="1" applyBorder="1" applyAlignment="1">
      <alignment horizontal="center" textRotation="180"/>
    </xf>
    <xf numFmtId="0" fontId="5" fillId="5" borderId="48" xfId="0" applyFont="1" applyFill="1" applyBorder="1" applyAlignment="1">
      <alignment horizontal="center" textRotation="180"/>
    </xf>
    <xf numFmtId="0" fontId="5" fillId="5" borderId="23" xfId="0" applyFont="1" applyFill="1" applyBorder="1" applyAlignment="1">
      <alignment horizontal="center" textRotation="180"/>
    </xf>
    <xf numFmtId="164" fontId="2" fillId="0" borderId="0" xfId="0" applyNumberFormat="1" applyFont="1"/>
    <xf numFmtId="164" fontId="5" fillId="0" borderId="0" xfId="0" applyNumberFormat="1" applyFont="1"/>
    <xf numFmtId="0" fontId="2" fillId="2" borderId="51" xfId="0" applyFont="1" applyFill="1" applyBorder="1" applyAlignment="1">
      <alignment horizontal="center" textRotation="180"/>
    </xf>
    <xf numFmtId="0" fontId="2" fillId="0" borderId="52" xfId="0" applyFont="1" applyBorder="1" applyAlignment="1">
      <alignment horizontal="center" textRotation="180"/>
    </xf>
    <xf numFmtId="1" fontId="2" fillId="0" borderId="48" xfId="0" applyNumberFormat="1" applyFont="1" applyBorder="1"/>
    <xf numFmtId="0" fontId="6" fillId="0" borderId="0" xfId="0" applyFont="1" applyAlignment="1">
      <alignment horizontal="center"/>
    </xf>
    <xf numFmtId="0" fontId="5" fillId="0" borderId="48" xfId="0" applyFont="1" applyBorder="1" applyAlignment="1">
      <alignment horizontal="center"/>
    </xf>
    <xf numFmtId="0" fontId="2" fillId="0" borderId="2" xfId="0" applyFont="1" applyBorder="1"/>
    <xf numFmtId="0" fontId="3" fillId="0" borderId="6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/>
    </xf>
    <xf numFmtId="1" fontId="2" fillId="2" borderId="35" xfId="0" applyNumberFormat="1" applyFont="1" applyFill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1" fontId="2" fillId="2" borderId="44" xfId="0" applyNumberFormat="1" applyFont="1" applyFill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2" fillId="2" borderId="49" xfId="0" applyNumberFormat="1" applyFont="1" applyFill="1" applyBorder="1" applyAlignment="1">
      <alignment horizontal="center"/>
    </xf>
    <xf numFmtId="1" fontId="2" fillId="0" borderId="50" xfId="0" applyNumberFormat="1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2" fillId="2" borderId="53" xfId="0" applyNumberFormat="1" applyFont="1" applyFill="1" applyBorder="1" applyAlignment="1">
      <alignment horizontal="center"/>
    </xf>
    <xf numFmtId="1" fontId="2" fillId="5" borderId="7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1" fontId="2" fillId="5" borderId="35" xfId="0" applyNumberFormat="1" applyFont="1" applyFill="1" applyBorder="1" applyAlignment="1">
      <alignment horizontal="center"/>
    </xf>
    <xf numFmtId="1" fontId="2" fillId="5" borderId="14" xfId="0" applyNumberFormat="1" applyFont="1" applyFill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45" xfId="0" applyNumberFormat="1" applyFon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4" fillId="0" borderId="29" xfId="0" applyFont="1" applyBorder="1" applyAlignment="1">
      <alignment horizontal="right"/>
    </xf>
    <xf numFmtId="0" fontId="2" fillId="0" borderId="29" xfId="0" applyFont="1" applyBorder="1"/>
    <xf numFmtId="0" fontId="0" fillId="0" borderId="1" xfId="0" applyBorder="1"/>
    <xf numFmtId="1" fontId="2" fillId="0" borderId="29" xfId="0" applyNumberFormat="1" applyFont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7" borderId="8" xfId="0" applyNumberFormat="1" applyFont="1" applyFill="1" applyBorder="1" applyAlignment="1">
      <alignment horizontal="center"/>
    </xf>
    <xf numFmtId="164" fontId="2" fillId="6" borderId="54" xfId="0" applyNumberFormat="1" applyFont="1" applyFill="1" applyBorder="1" applyAlignment="1">
      <alignment horizontal="center"/>
    </xf>
    <xf numFmtId="164" fontId="5" fillId="6" borderId="13" xfId="0" applyNumberFormat="1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2" fillId="2" borderId="51" xfId="0" applyFont="1" applyFill="1" applyBorder="1" applyAlignment="1">
      <alignment horizontal="center" vertical="top" textRotation="180" wrapText="1"/>
    </xf>
    <xf numFmtId="0" fontId="2" fillId="2" borderId="52" xfId="0" applyFont="1" applyFill="1" applyBorder="1" applyAlignment="1">
      <alignment horizontal="center" vertical="top" textRotation="180" wrapText="1"/>
    </xf>
    <xf numFmtId="0" fontId="2" fillId="2" borderId="6" xfId="0" applyFont="1" applyFill="1" applyBorder="1" applyAlignment="1">
      <alignment horizontal="center" vertical="top" textRotation="180" wrapText="1"/>
    </xf>
    <xf numFmtId="0" fontId="2" fillId="2" borderId="39" xfId="0" applyFont="1" applyFill="1" applyBorder="1" applyAlignment="1">
      <alignment horizontal="center" vertical="top" textRotation="180" wrapText="1"/>
    </xf>
    <xf numFmtId="164" fontId="2" fillId="6" borderId="64" xfId="0" applyNumberFormat="1" applyFont="1" applyFill="1" applyBorder="1" applyAlignment="1">
      <alignment horizontal="center"/>
    </xf>
    <xf numFmtId="164" fontId="5" fillId="6" borderId="24" xfId="0" applyNumberFormat="1" applyFont="1" applyFill="1" applyBorder="1" applyAlignment="1">
      <alignment horizontal="center"/>
    </xf>
    <xf numFmtId="164" fontId="5" fillId="6" borderId="64" xfId="0" applyNumberFormat="1" applyFont="1" applyFill="1" applyBorder="1" applyAlignment="1">
      <alignment horizontal="center"/>
    </xf>
    <xf numFmtId="0" fontId="0" fillId="0" borderId="1" xfId="0" applyBorder="1"/>
    <xf numFmtId="0" fontId="8" fillId="0" borderId="58" xfId="0" applyFont="1" applyBorder="1" applyAlignment="1">
      <alignment wrapText="1"/>
    </xf>
    <xf numFmtId="0" fontId="1" fillId="0" borderId="59" xfId="0" applyFont="1" applyBorder="1"/>
    <xf numFmtId="0" fontId="1" fillId="0" borderId="60" xfId="0" applyFont="1" applyBorder="1"/>
    <xf numFmtId="0" fontId="1" fillId="0" borderId="61" xfId="0" applyFont="1" applyBorder="1"/>
    <xf numFmtId="0" fontId="1" fillId="0" borderId="62" xfId="0" applyFont="1" applyBorder="1"/>
    <xf numFmtId="0" fontId="1" fillId="0" borderId="63" xfId="0" applyFont="1" applyBorder="1"/>
    <xf numFmtId="164" fontId="5" fillId="0" borderId="64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4" fontId="5" fillId="6" borderId="57" xfId="0" applyNumberFormat="1" applyFont="1" applyFill="1" applyBorder="1" applyAlignment="1">
      <alignment horizontal="center"/>
    </xf>
    <xf numFmtId="164" fontId="5" fillId="6" borderId="12" xfId="0" applyNumberFormat="1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5" fillId="6" borderId="54" xfId="0" applyNumberFormat="1" applyFont="1" applyFill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textRotation="180" wrapText="1"/>
    </xf>
    <xf numFmtId="164" fontId="5" fillId="0" borderId="0" xfId="0" applyNumberFormat="1" applyFont="1" applyAlignment="1">
      <alignment horizontal="center"/>
    </xf>
    <xf numFmtId="164" fontId="2" fillId="6" borderId="57" xfId="0" applyNumberFormat="1" applyFont="1" applyFill="1" applyBorder="1" applyAlignment="1">
      <alignment horizontal="center"/>
    </xf>
    <xf numFmtId="164" fontId="5" fillId="6" borderId="10" xfId="0" applyNumberFormat="1" applyFont="1" applyFill="1" applyBorder="1" applyAlignment="1">
      <alignment horizontal="center"/>
    </xf>
    <xf numFmtId="164" fontId="5" fillId="6" borderId="11" xfId="0" applyNumberFormat="1" applyFont="1" applyFill="1" applyBorder="1" applyAlignment="1">
      <alignment horizontal="center"/>
    </xf>
    <xf numFmtId="164" fontId="5" fillId="0" borderId="55" xfId="0" applyNumberFormat="1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164" fontId="2" fillId="6" borderId="55" xfId="0" applyNumberFormat="1" applyFont="1" applyFill="1" applyBorder="1" applyAlignment="1">
      <alignment horizontal="center"/>
    </xf>
    <xf numFmtId="164" fontId="5" fillId="3" borderId="56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0" fontId="8" fillId="0" borderId="7" xfId="0" applyFont="1" applyBorder="1" applyAlignment="1">
      <alignment wrapText="1"/>
    </xf>
    <xf numFmtId="0" fontId="1" fillId="0" borderId="8" xfId="0" applyFont="1" applyBorder="1"/>
    <xf numFmtId="0" fontId="1" fillId="0" borderId="14" xfId="0" applyFont="1" applyBorder="1"/>
    <xf numFmtId="0" fontId="1" fillId="0" borderId="10" xfId="0" applyFont="1" applyBorder="1"/>
    <xf numFmtId="0" fontId="1" fillId="0" borderId="65" xfId="0" applyFont="1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847763</xdr:colOff>
      <xdr:row>7</xdr:row>
      <xdr:rowOff>83820</xdr:rowOff>
    </xdr:from>
    <xdr:to>
      <xdr:col>1</xdr:col>
      <xdr:colOff>1042871</xdr:colOff>
      <xdr:row>7</xdr:row>
      <xdr:rowOff>84614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3891C3E3-AD54-4935-84D5-10DE13FBDC90}"/>
            </a:ext>
          </a:extLst>
        </xdr:cNvPr>
        <xdr:cNvCxnSpPr/>
      </xdr:nvCxnSpPr>
      <xdr:spPr>
        <a:xfrm>
          <a:off x="1174122" y="1225990"/>
          <a:ext cx="20864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498657</xdr:colOff>
      <xdr:row>7</xdr:row>
      <xdr:rowOff>123826</xdr:rowOff>
    </xdr:from>
    <xdr:to>
      <xdr:col>1</xdr:col>
      <xdr:colOff>498662</xdr:colOff>
      <xdr:row>7</xdr:row>
      <xdr:rowOff>303073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E38EEA41-D7F1-4F75-AE6E-8045270ADB42}"/>
            </a:ext>
          </a:extLst>
        </xdr:cNvPr>
        <xdr:cNvCxnSpPr/>
      </xdr:nvCxnSpPr>
      <xdr:spPr>
        <a:xfrm rot="5400000">
          <a:off x="718337" y="1368865"/>
          <a:ext cx="171454" cy="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AF75"/>
  <sheetViews>
    <sheetView showZeros="0" zoomScaleNormal="100" workbookViewId="0">
      <pane xSplit="2" ySplit="8" topLeftCell="C63" activePane="bottomRight" state="frozen"/>
      <selection pane="topRight" activeCell="C1" sqref="C1"/>
      <selection pane="bottomLeft" activeCell="A9" sqref="A9"/>
      <selection pane="bottomRight" activeCell="B63" sqref="B63:X75"/>
    </sheetView>
  </sheetViews>
  <sheetFormatPr baseColWidth="10" defaultRowHeight="13.2" x14ac:dyDescent="0.25"/>
  <cols>
    <col min="1" max="1" width="3.33203125" customWidth="1"/>
    <col min="2" max="2" width="20.6640625" customWidth="1"/>
    <col min="3" max="3" width="38" customWidth="1"/>
    <col min="4" max="4" width="2.6640625" style="34" customWidth="1"/>
    <col min="5" max="5" width="4.6640625" style="10" customWidth="1"/>
    <col min="6" max="21" width="3.88671875" style="10" customWidth="1"/>
    <col min="22" max="22" width="3" style="34" customWidth="1"/>
    <col min="23" max="23" width="0" style="35" hidden="1" customWidth="1"/>
    <col min="24" max="24" width="7.33203125" style="34" customWidth="1"/>
    <col min="25" max="25" width="5.33203125" style="10" customWidth="1"/>
    <col min="26" max="26" width="4.6640625" customWidth="1"/>
    <col min="27" max="29" width="5.6640625" style="10" customWidth="1"/>
    <col min="30" max="30" width="5.6640625" style="80" customWidth="1"/>
    <col min="31" max="32" width="11.5546875" style="10" customWidth="1"/>
  </cols>
  <sheetData>
    <row r="1" spans="1:32" ht="104.25" customHeight="1" x14ac:dyDescent="0.25">
      <c r="A1" s="8"/>
      <c r="B1" s="1" t="s">
        <v>0</v>
      </c>
      <c r="C1" s="1" t="s">
        <v>1</v>
      </c>
      <c r="D1" s="77" t="s">
        <v>20</v>
      </c>
      <c r="E1" s="58"/>
      <c r="F1" s="136" t="s">
        <v>96</v>
      </c>
      <c r="G1" s="137"/>
      <c r="H1" s="136" t="s">
        <v>97</v>
      </c>
      <c r="I1" s="137"/>
      <c r="J1" s="136" t="s">
        <v>98</v>
      </c>
      <c r="K1" s="137"/>
      <c r="L1" s="138" t="s">
        <v>99</v>
      </c>
      <c r="M1" s="139"/>
      <c r="N1" s="138" t="s">
        <v>100</v>
      </c>
      <c r="O1" s="139"/>
      <c r="P1" s="136" t="s">
        <v>101</v>
      </c>
      <c r="Q1" s="137"/>
      <c r="R1" s="136" t="s">
        <v>102</v>
      </c>
      <c r="S1" s="137"/>
      <c r="T1" s="136" t="s">
        <v>83</v>
      </c>
      <c r="U1" s="137"/>
      <c r="V1" s="81" t="s">
        <v>21</v>
      </c>
      <c r="AA1" s="160"/>
      <c r="AB1" s="160"/>
    </row>
    <row r="2" spans="1:32" ht="12.9" customHeight="1" x14ac:dyDescent="0.25">
      <c r="A2" s="143"/>
      <c r="B2" s="144" t="s">
        <v>111</v>
      </c>
      <c r="C2" s="145"/>
      <c r="D2" s="78"/>
      <c r="E2" s="4">
        <v>13</v>
      </c>
      <c r="F2" s="150"/>
      <c r="G2" s="151"/>
      <c r="H2" s="152"/>
      <c r="I2" s="153"/>
      <c r="J2" s="142">
        <v>5.4</v>
      </c>
      <c r="K2" s="141"/>
      <c r="L2" s="132" t="s">
        <v>135</v>
      </c>
      <c r="M2" s="133"/>
      <c r="N2" s="132">
        <v>12.8</v>
      </c>
      <c r="O2" s="133"/>
      <c r="P2" s="140">
        <v>12</v>
      </c>
      <c r="Q2" s="141"/>
      <c r="R2" s="142">
        <v>11</v>
      </c>
      <c r="S2" s="141"/>
      <c r="T2" s="159">
        <v>4.0999999999999996</v>
      </c>
      <c r="U2" s="157"/>
      <c r="V2" s="82"/>
      <c r="AA2" s="161"/>
      <c r="AB2" s="161"/>
    </row>
    <row r="3" spans="1:32" ht="12.9" customHeight="1" x14ac:dyDescent="0.25">
      <c r="A3" s="143"/>
      <c r="B3" s="144"/>
      <c r="C3" s="145"/>
      <c r="D3" s="78"/>
      <c r="E3" s="75" t="s">
        <v>66</v>
      </c>
      <c r="F3" s="134"/>
      <c r="G3" s="135"/>
      <c r="H3" s="134"/>
      <c r="I3" s="135"/>
      <c r="J3" s="154">
        <v>5.4</v>
      </c>
      <c r="K3" s="155"/>
      <c r="L3" s="132" t="s">
        <v>135</v>
      </c>
      <c r="M3" s="133"/>
      <c r="N3" s="132">
        <v>12.8</v>
      </c>
      <c r="O3" s="133"/>
      <c r="P3" s="162">
        <v>12</v>
      </c>
      <c r="Q3" s="155"/>
      <c r="R3" s="154">
        <v>11</v>
      </c>
      <c r="S3" s="155"/>
      <c r="T3" s="159">
        <v>4.0999999999999996</v>
      </c>
      <c r="U3" s="157"/>
      <c r="V3" s="82"/>
      <c r="AA3" s="71"/>
      <c r="AB3" s="71"/>
    </row>
    <row r="4" spans="1:32" ht="12.9" customHeight="1" x14ac:dyDescent="0.25">
      <c r="A4" s="143"/>
      <c r="B4" s="146"/>
      <c r="C4" s="147"/>
      <c r="D4" s="78"/>
      <c r="E4" s="5">
        <v>15</v>
      </c>
      <c r="F4" s="134"/>
      <c r="G4" s="135"/>
      <c r="H4" s="156">
        <v>35.200000000000003</v>
      </c>
      <c r="I4" s="157"/>
      <c r="J4" s="158">
        <v>9.6</v>
      </c>
      <c r="K4" s="133"/>
      <c r="L4" s="132" t="s">
        <v>134</v>
      </c>
      <c r="M4" s="133"/>
      <c r="N4" s="132">
        <v>16</v>
      </c>
      <c r="O4" s="133"/>
      <c r="P4" s="132">
        <v>46</v>
      </c>
      <c r="Q4" s="133"/>
      <c r="R4" s="158">
        <v>42</v>
      </c>
      <c r="S4" s="133"/>
      <c r="T4" s="159">
        <v>4.0999999999999996</v>
      </c>
      <c r="U4" s="157"/>
      <c r="V4" s="82"/>
      <c r="AA4" s="161"/>
      <c r="AB4" s="161"/>
    </row>
    <row r="5" spans="1:32" ht="12.9" customHeight="1" x14ac:dyDescent="0.25">
      <c r="A5" s="143"/>
      <c r="B5" s="146"/>
      <c r="C5" s="147"/>
      <c r="D5" s="78"/>
      <c r="E5" s="5" t="s">
        <v>67</v>
      </c>
      <c r="F5" s="134"/>
      <c r="G5" s="135"/>
      <c r="H5" s="156">
        <v>35.200000000000003</v>
      </c>
      <c r="I5" s="157"/>
      <c r="J5" s="158">
        <v>9.6</v>
      </c>
      <c r="K5" s="133"/>
      <c r="L5" s="132" t="s">
        <v>134</v>
      </c>
      <c r="M5" s="133"/>
      <c r="N5" s="132">
        <v>16</v>
      </c>
      <c r="O5" s="133"/>
      <c r="P5" s="132">
        <v>46</v>
      </c>
      <c r="Q5" s="133"/>
      <c r="R5" s="158">
        <v>42</v>
      </c>
      <c r="S5" s="133"/>
      <c r="T5" s="159">
        <v>4.0999999999999996</v>
      </c>
      <c r="U5" s="157"/>
      <c r="V5" s="82"/>
      <c r="AA5" s="71"/>
      <c r="AB5" s="71"/>
    </row>
    <row r="6" spans="1:32" ht="12.9" customHeight="1" x14ac:dyDescent="0.25">
      <c r="A6" s="143"/>
      <c r="B6" s="146"/>
      <c r="C6" s="147"/>
      <c r="D6" s="78"/>
      <c r="E6" s="5">
        <v>17</v>
      </c>
      <c r="F6" s="134"/>
      <c r="G6" s="135"/>
      <c r="H6" s="156">
        <v>70.400000000000006</v>
      </c>
      <c r="I6" s="157"/>
      <c r="J6" s="158">
        <v>14.4</v>
      </c>
      <c r="K6" s="133"/>
      <c r="L6" s="132" t="s">
        <v>133</v>
      </c>
      <c r="M6" s="133"/>
      <c r="N6" s="132">
        <v>19.2</v>
      </c>
      <c r="O6" s="133"/>
      <c r="P6" s="132">
        <v>69</v>
      </c>
      <c r="Q6" s="133"/>
      <c r="R6" s="132">
        <v>63</v>
      </c>
      <c r="S6" s="133"/>
      <c r="T6" s="159">
        <v>7.6</v>
      </c>
      <c r="U6" s="157"/>
      <c r="V6" s="82"/>
      <c r="AA6" s="161"/>
      <c r="AB6" s="161"/>
    </row>
    <row r="7" spans="1:32" ht="12.9" customHeight="1" x14ac:dyDescent="0.25">
      <c r="A7" s="143"/>
      <c r="B7" s="148"/>
      <c r="C7" s="149"/>
      <c r="D7" s="78"/>
      <c r="E7" s="76" t="s">
        <v>121</v>
      </c>
      <c r="F7" s="134"/>
      <c r="G7" s="135"/>
      <c r="H7" s="156">
        <v>70.400000000000006</v>
      </c>
      <c r="I7" s="157"/>
      <c r="J7" s="158">
        <v>14.4</v>
      </c>
      <c r="K7" s="133"/>
      <c r="L7" s="132" t="s">
        <v>132</v>
      </c>
      <c r="M7" s="133"/>
      <c r="N7" s="132">
        <v>19.2</v>
      </c>
      <c r="O7" s="133"/>
      <c r="P7" s="132">
        <v>69</v>
      </c>
      <c r="Q7" s="133"/>
      <c r="R7" s="132">
        <v>63</v>
      </c>
      <c r="S7" s="133"/>
      <c r="T7" s="159">
        <v>7.6</v>
      </c>
      <c r="U7" s="157"/>
      <c r="V7" s="82"/>
      <c r="AA7" s="71"/>
      <c r="AB7" s="71"/>
    </row>
    <row r="8" spans="1:32" ht="12.9" customHeight="1" x14ac:dyDescent="0.25">
      <c r="A8" s="143"/>
      <c r="B8" s="148"/>
      <c r="C8" s="149"/>
      <c r="D8" s="78"/>
      <c r="E8" s="59" t="s">
        <v>122</v>
      </c>
      <c r="F8" s="163">
        <v>86.4</v>
      </c>
      <c r="G8" s="164"/>
      <c r="H8" s="163">
        <v>105.6</v>
      </c>
      <c r="I8" s="164"/>
      <c r="J8" s="165"/>
      <c r="K8" s="166"/>
      <c r="L8" s="167" t="s">
        <v>131</v>
      </c>
      <c r="M8" s="168"/>
      <c r="N8" s="167">
        <v>32</v>
      </c>
      <c r="O8" s="168"/>
      <c r="P8" s="167">
        <v>100</v>
      </c>
      <c r="Q8" s="168"/>
      <c r="R8" s="167">
        <v>105</v>
      </c>
      <c r="S8" s="168"/>
      <c r="T8" s="169">
        <v>7.6</v>
      </c>
      <c r="U8" s="164"/>
      <c r="V8" s="82"/>
      <c r="AA8" s="84" t="s">
        <v>82</v>
      </c>
      <c r="AB8" s="85"/>
    </row>
    <row r="9" spans="1:32" ht="34.65" customHeight="1" x14ac:dyDescent="0.3">
      <c r="A9" s="2"/>
      <c r="B9" s="92" t="s">
        <v>13</v>
      </c>
      <c r="C9" s="66"/>
      <c r="D9" s="79"/>
      <c r="E9" s="55"/>
      <c r="F9" s="86" t="s">
        <v>2</v>
      </c>
      <c r="G9" s="87" t="s">
        <v>3</v>
      </c>
      <c r="H9" s="86" t="s">
        <v>2</v>
      </c>
      <c r="I9" s="87" t="s">
        <v>3</v>
      </c>
      <c r="J9" s="86" t="s">
        <v>2</v>
      </c>
      <c r="K9" s="87" t="s">
        <v>3</v>
      </c>
      <c r="L9" s="86" t="s">
        <v>2</v>
      </c>
      <c r="M9" s="87" t="s">
        <v>3</v>
      </c>
      <c r="N9" s="86" t="s">
        <v>2</v>
      </c>
      <c r="O9" s="87" t="s">
        <v>3</v>
      </c>
      <c r="P9" s="86" t="s">
        <v>2</v>
      </c>
      <c r="Q9" s="87" t="s">
        <v>3</v>
      </c>
      <c r="R9" s="86" t="s">
        <v>2</v>
      </c>
      <c r="S9" s="87" t="s">
        <v>3</v>
      </c>
      <c r="T9" s="86" t="s">
        <v>2</v>
      </c>
      <c r="U9" s="87" t="s">
        <v>3</v>
      </c>
      <c r="V9" s="83"/>
      <c r="AA9" s="10" t="s">
        <v>75</v>
      </c>
      <c r="AB9" s="10" t="s">
        <v>76</v>
      </c>
      <c r="AC9" s="10" t="s">
        <v>77</v>
      </c>
      <c r="AD9" s="80" t="s">
        <v>78</v>
      </c>
      <c r="AF9" s="89" t="s">
        <v>87</v>
      </c>
    </row>
    <row r="10" spans="1:32" x14ac:dyDescent="0.25">
      <c r="A10" s="3" t="s">
        <v>4</v>
      </c>
      <c r="B10" s="6" t="s">
        <v>86</v>
      </c>
      <c r="C10" s="20" t="s">
        <v>38</v>
      </c>
      <c r="D10" s="44">
        <f t="shared" ref="D10:D18" si="0">COUNTIF(F10:U10,"*)")</f>
        <v>1</v>
      </c>
      <c r="E10" s="128">
        <f>SUM(G10+I10+K10+M10+O10+Q10+S10+U10)</f>
        <v>66</v>
      </c>
      <c r="F10" s="95" t="s">
        <v>68</v>
      </c>
      <c r="G10" s="96"/>
      <c r="H10" s="95" t="s">
        <v>68</v>
      </c>
      <c r="I10" s="96"/>
      <c r="J10" s="95">
        <v>1</v>
      </c>
      <c r="K10" s="96">
        <v>10</v>
      </c>
      <c r="L10" s="97" t="s">
        <v>128</v>
      </c>
      <c r="M10" s="98">
        <v>6</v>
      </c>
      <c r="N10" s="95">
        <v>1</v>
      </c>
      <c r="O10" s="96">
        <v>12</v>
      </c>
      <c r="P10" s="95">
        <v>1</v>
      </c>
      <c r="Q10" s="96">
        <v>18</v>
      </c>
      <c r="R10" s="95">
        <v>1</v>
      </c>
      <c r="S10" s="96">
        <v>20</v>
      </c>
      <c r="T10" s="95" t="s">
        <v>144</v>
      </c>
      <c r="U10" s="96"/>
      <c r="V10" s="99">
        <v>6</v>
      </c>
      <c r="AA10" s="94" t="s">
        <v>68</v>
      </c>
      <c r="AB10" s="10">
        <v>1</v>
      </c>
      <c r="AC10" s="10">
        <v>1</v>
      </c>
      <c r="AD10" s="80">
        <f>AVERAGE(AB10:AC10)</f>
        <v>1</v>
      </c>
      <c r="AE10" s="10">
        <v>6</v>
      </c>
      <c r="AF10" s="10">
        <v>9</v>
      </c>
    </row>
    <row r="11" spans="1:32" x14ac:dyDescent="0.25">
      <c r="A11" s="3" t="s">
        <v>5</v>
      </c>
      <c r="B11" s="6" t="s">
        <v>94</v>
      </c>
      <c r="C11" s="6" t="s">
        <v>89</v>
      </c>
      <c r="D11" s="30">
        <f t="shared" si="0"/>
        <v>1</v>
      </c>
      <c r="E11" s="128">
        <f t="shared" ref="E11:E17" si="1">SUM(G11+I11+K11+M11+O11+Q11+S11+U11)</f>
        <v>35</v>
      </c>
      <c r="F11" s="100" t="s">
        <v>68</v>
      </c>
      <c r="G11" s="101"/>
      <c r="H11" s="100" t="s">
        <v>68</v>
      </c>
      <c r="I11" s="101"/>
      <c r="J11" s="100">
        <v>5</v>
      </c>
      <c r="K11" s="101">
        <v>4</v>
      </c>
      <c r="L11" s="102" t="s">
        <v>116</v>
      </c>
      <c r="M11" s="101"/>
      <c r="N11" s="100" t="s">
        <v>68</v>
      </c>
      <c r="O11" s="101"/>
      <c r="P11" s="100">
        <v>4</v>
      </c>
      <c r="Q11" s="101">
        <v>13</v>
      </c>
      <c r="R11" s="100">
        <v>5</v>
      </c>
      <c r="S11" s="101">
        <v>14</v>
      </c>
      <c r="T11" s="100">
        <v>2</v>
      </c>
      <c r="U11" s="101">
        <v>4</v>
      </c>
      <c r="V11" s="103"/>
      <c r="AA11" s="94" t="s">
        <v>68</v>
      </c>
      <c r="AB11" s="10">
        <v>3</v>
      </c>
      <c r="AC11" s="10">
        <v>5</v>
      </c>
      <c r="AD11" s="80">
        <f>AVERAGE(AB11:AC11)</f>
        <v>4</v>
      </c>
      <c r="AE11" s="10">
        <v>2</v>
      </c>
      <c r="AF11" s="10">
        <v>9</v>
      </c>
    </row>
    <row r="12" spans="1:32" x14ac:dyDescent="0.25">
      <c r="A12" s="3" t="s">
        <v>6</v>
      </c>
      <c r="B12" s="6" t="s">
        <v>125</v>
      </c>
      <c r="C12" s="20" t="s">
        <v>39</v>
      </c>
      <c r="D12" s="30">
        <f t="shared" si="0"/>
        <v>1</v>
      </c>
      <c r="E12" s="128">
        <f t="shared" si="1"/>
        <v>30</v>
      </c>
      <c r="F12" s="97" t="s">
        <v>68</v>
      </c>
      <c r="G12" s="98"/>
      <c r="H12" s="97" t="s">
        <v>68</v>
      </c>
      <c r="I12" s="98"/>
      <c r="J12" s="97">
        <v>6</v>
      </c>
      <c r="K12" s="98">
        <v>3</v>
      </c>
      <c r="L12" s="97" t="s">
        <v>129</v>
      </c>
      <c r="M12" s="98">
        <v>2</v>
      </c>
      <c r="N12" s="100" t="s">
        <v>116</v>
      </c>
      <c r="O12" s="98"/>
      <c r="P12" s="100">
        <v>7</v>
      </c>
      <c r="Q12" s="98">
        <v>10</v>
      </c>
      <c r="R12" s="100">
        <v>6</v>
      </c>
      <c r="S12" s="98">
        <v>13</v>
      </c>
      <c r="T12" s="97">
        <v>4</v>
      </c>
      <c r="U12" s="98">
        <v>2</v>
      </c>
      <c r="V12" s="104"/>
      <c r="AA12" s="10">
        <v>0</v>
      </c>
    </row>
    <row r="13" spans="1:32" x14ac:dyDescent="0.25">
      <c r="A13" s="3" t="s">
        <v>7</v>
      </c>
      <c r="B13" s="6" t="s">
        <v>141</v>
      </c>
      <c r="C13" s="20" t="s">
        <v>89</v>
      </c>
      <c r="D13" s="30">
        <f t="shared" si="0"/>
        <v>1</v>
      </c>
      <c r="E13" s="128">
        <f t="shared" si="1"/>
        <v>25</v>
      </c>
      <c r="F13" s="97" t="s">
        <v>68</v>
      </c>
      <c r="G13" s="98"/>
      <c r="H13" s="97" t="s">
        <v>68</v>
      </c>
      <c r="I13" s="98"/>
      <c r="J13" s="97">
        <v>11</v>
      </c>
      <c r="K13" s="98">
        <v>1</v>
      </c>
      <c r="L13" s="105" t="s">
        <v>116</v>
      </c>
      <c r="M13" s="98"/>
      <c r="N13" s="97" t="s">
        <v>68</v>
      </c>
      <c r="O13" s="98"/>
      <c r="P13" s="100">
        <v>6</v>
      </c>
      <c r="Q13" s="98">
        <v>11</v>
      </c>
      <c r="R13" s="100">
        <v>7</v>
      </c>
      <c r="S13" s="98">
        <v>12</v>
      </c>
      <c r="T13" s="97">
        <v>5</v>
      </c>
      <c r="U13" s="98">
        <v>1</v>
      </c>
      <c r="V13" s="104"/>
    </row>
    <row r="14" spans="1:32" x14ac:dyDescent="0.25">
      <c r="A14" s="3" t="s">
        <v>8</v>
      </c>
      <c r="B14" s="20" t="s">
        <v>90</v>
      </c>
      <c r="C14" s="6" t="s">
        <v>91</v>
      </c>
      <c r="D14" s="30">
        <f t="shared" si="0"/>
        <v>1</v>
      </c>
      <c r="E14" s="128">
        <f t="shared" si="1"/>
        <v>8</v>
      </c>
      <c r="F14" s="97" t="s">
        <v>68</v>
      </c>
      <c r="G14" s="106"/>
      <c r="H14" s="97" t="s">
        <v>68</v>
      </c>
      <c r="I14" s="106"/>
      <c r="J14" s="105">
        <v>2</v>
      </c>
      <c r="K14" s="106">
        <v>8</v>
      </c>
      <c r="L14" s="105" t="s">
        <v>116</v>
      </c>
      <c r="M14" s="106"/>
      <c r="N14" s="97" t="s">
        <v>68</v>
      </c>
      <c r="O14" s="106"/>
      <c r="P14" s="100" t="s">
        <v>68</v>
      </c>
      <c r="Q14" s="106"/>
      <c r="R14" s="100" t="s">
        <v>68</v>
      </c>
      <c r="S14" s="106"/>
      <c r="T14" s="105" t="s">
        <v>68</v>
      </c>
      <c r="U14" s="106"/>
      <c r="V14" s="107"/>
    </row>
    <row r="15" spans="1:32" x14ac:dyDescent="0.25">
      <c r="A15" s="3" t="s">
        <v>9</v>
      </c>
      <c r="B15" s="29" t="s">
        <v>137</v>
      </c>
      <c r="C15" s="20" t="s">
        <v>138</v>
      </c>
      <c r="D15" s="30">
        <f t="shared" si="0"/>
        <v>1</v>
      </c>
      <c r="E15" s="128">
        <f t="shared" si="1"/>
        <v>6</v>
      </c>
      <c r="F15" s="97" t="s">
        <v>68</v>
      </c>
      <c r="G15" s="106"/>
      <c r="H15" s="97" t="s">
        <v>68</v>
      </c>
      <c r="I15" s="106"/>
      <c r="J15" s="105">
        <v>3</v>
      </c>
      <c r="K15" s="106">
        <v>6</v>
      </c>
      <c r="L15" s="105" t="s">
        <v>116</v>
      </c>
      <c r="M15" s="106"/>
      <c r="N15" s="97" t="s">
        <v>68</v>
      </c>
      <c r="O15" s="106"/>
      <c r="P15" s="100" t="s">
        <v>68</v>
      </c>
      <c r="Q15" s="106"/>
      <c r="R15" s="100" t="s">
        <v>68</v>
      </c>
      <c r="S15" s="106"/>
      <c r="T15" s="105" t="s">
        <v>68</v>
      </c>
      <c r="U15" s="106"/>
      <c r="V15" s="107"/>
    </row>
    <row r="16" spans="1:32" x14ac:dyDescent="0.25">
      <c r="A16" s="3" t="s">
        <v>10</v>
      </c>
      <c r="B16" s="29" t="s">
        <v>143</v>
      </c>
      <c r="C16" s="20" t="s">
        <v>39</v>
      </c>
      <c r="D16" s="30">
        <f t="shared" si="0"/>
        <v>1</v>
      </c>
      <c r="E16" s="128">
        <f t="shared" si="1"/>
        <v>3</v>
      </c>
      <c r="F16" s="97" t="s">
        <v>68</v>
      </c>
      <c r="G16" s="98"/>
      <c r="H16" s="97" t="s">
        <v>68</v>
      </c>
      <c r="I16" s="98"/>
      <c r="J16" s="97" t="s">
        <v>116</v>
      </c>
      <c r="K16" s="98"/>
      <c r="L16" s="97" t="s">
        <v>68</v>
      </c>
      <c r="M16" s="98"/>
      <c r="N16" s="97" t="s">
        <v>68</v>
      </c>
      <c r="O16" s="98"/>
      <c r="P16" s="100" t="s">
        <v>68</v>
      </c>
      <c r="Q16" s="106"/>
      <c r="R16" s="100" t="s">
        <v>68</v>
      </c>
      <c r="S16" s="106"/>
      <c r="T16" s="105">
        <v>3</v>
      </c>
      <c r="U16" s="106">
        <v>3</v>
      </c>
      <c r="V16" s="107"/>
    </row>
    <row r="17" spans="1:32" x14ac:dyDescent="0.25">
      <c r="A17" s="3" t="s">
        <v>11</v>
      </c>
      <c r="B17" s="20" t="s">
        <v>140</v>
      </c>
      <c r="C17" s="20" t="s">
        <v>38</v>
      </c>
      <c r="D17" s="30">
        <f t="shared" si="0"/>
        <v>1</v>
      </c>
      <c r="E17" s="128">
        <f t="shared" si="1"/>
        <v>2</v>
      </c>
      <c r="F17" s="97" t="s">
        <v>68</v>
      </c>
      <c r="G17" s="98"/>
      <c r="H17" s="97" t="s">
        <v>68</v>
      </c>
      <c r="I17" s="98"/>
      <c r="J17" s="97">
        <v>10</v>
      </c>
      <c r="K17" s="98">
        <v>1</v>
      </c>
      <c r="L17" s="97" t="s">
        <v>116</v>
      </c>
      <c r="M17" s="98"/>
      <c r="N17" s="100" t="s">
        <v>68</v>
      </c>
      <c r="O17" s="98"/>
      <c r="P17" s="100" t="s">
        <v>68</v>
      </c>
      <c r="Q17" s="106"/>
      <c r="R17" s="100" t="s">
        <v>68</v>
      </c>
      <c r="S17" s="106"/>
      <c r="T17" s="105">
        <v>6</v>
      </c>
      <c r="U17" s="106">
        <v>1</v>
      </c>
      <c r="V17" s="107"/>
    </row>
    <row r="18" spans="1:32" x14ac:dyDescent="0.25">
      <c r="A18" s="3"/>
      <c r="B18" s="7"/>
      <c r="C18" s="7"/>
      <c r="D18" s="33">
        <f t="shared" si="0"/>
        <v>0</v>
      </c>
      <c r="E18" s="56"/>
      <c r="F18" s="108"/>
      <c r="G18" s="109"/>
      <c r="H18" s="110"/>
      <c r="I18" s="111"/>
      <c r="J18" s="110"/>
      <c r="K18" s="111"/>
      <c r="L18" s="110"/>
      <c r="M18" s="111"/>
      <c r="N18" s="110"/>
      <c r="O18" s="111"/>
      <c r="P18" s="110"/>
      <c r="Q18" s="111"/>
      <c r="R18" s="110"/>
      <c r="S18" s="111"/>
      <c r="T18" s="110"/>
      <c r="U18" s="111"/>
      <c r="V18" s="112">
        <f>X18+Y18</f>
        <v>0</v>
      </c>
    </row>
    <row r="19" spans="1:32" ht="28.8" x14ac:dyDescent="0.3">
      <c r="A19" s="2"/>
      <c r="B19" s="92" t="s">
        <v>63</v>
      </c>
      <c r="C19" s="66"/>
      <c r="D19" s="36">
        <f t="shared" ref="D19:D50" si="2">COUNTIF(F19:U19,"*)")</f>
        <v>0</v>
      </c>
      <c r="E19" s="12"/>
      <c r="F19" s="86" t="s">
        <v>2</v>
      </c>
      <c r="G19" s="87" t="s">
        <v>3</v>
      </c>
      <c r="H19" s="86" t="s">
        <v>2</v>
      </c>
      <c r="I19" s="87" t="s">
        <v>3</v>
      </c>
      <c r="J19" s="86" t="s">
        <v>2</v>
      </c>
      <c r="K19" s="87" t="s">
        <v>3</v>
      </c>
      <c r="L19" s="86" t="s">
        <v>2</v>
      </c>
      <c r="M19" s="87" t="s">
        <v>3</v>
      </c>
      <c r="N19" s="86" t="s">
        <v>2</v>
      </c>
      <c r="O19" s="87" t="s">
        <v>3</v>
      </c>
      <c r="P19" s="86" t="s">
        <v>2</v>
      </c>
      <c r="Q19" s="87" t="s">
        <v>3</v>
      </c>
      <c r="R19" s="86" t="s">
        <v>2</v>
      </c>
      <c r="S19" s="87" t="s">
        <v>3</v>
      </c>
      <c r="T19" s="86" t="s">
        <v>2</v>
      </c>
      <c r="U19" s="87" t="s">
        <v>3</v>
      </c>
      <c r="V19" s="36">
        <f>X19+Y19</f>
        <v>0</v>
      </c>
    </row>
    <row r="20" spans="1:32" x14ac:dyDescent="0.25">
      <c r="A20" s="3" t="s">
        <v>4</v>
      </c>
      <c r="B20" s="6" t="s">
        <v>123</v>
      </c>
      <c r="C20" s="6" t="s">
        <v>39</v>
      </c>
      <c r="D20" s="44">
        <f>COUNTIF(F20:U20,"*)")</f>
        <v>1</v>
      </c>
      <c r="E20" s="50">
        <f>SUM(G20+I20+K20+M20+O20+Q20+S20+U20)</f>
        <v>31</v>
      </c>
      <c r="F20" s="95" t="s">
        <v>68</v>
      </c>
      <c r="G20" s="96"/>
      <c r="H20" s="95" t="s">
        <v>68</v>
      </c>
      <c r="I20" s="96"/>
      <c r="J20" s="95">
        <v>7</v>
      </c>
      <c r="K20" s="96">
        <v>2</v>
      </c>
      <c r="L20" s="113">
        <v>3</v>
      </c>
      <c r="M20" s="96">
        <v>3</v>
      </c>
      <c r="N20" s="95" t="s">
        <v>116</v>
      </c>
      <c r="O20" s="96"/>
      <c r="P20" s="95">
        <v>4</v>
      </c>
      <c r="Q20" s="96">
        <v>11</v>
      </c>
      <c r="R20" s="95">
        <v>4</v>
      </c>
      <c r="S20" s="96">
        <v>11</v>
      </c>
      <c r="T20" s="95">
        <v>2</v>
      </c>
      <c r="U20" s="96">
        <v>4</v>
      </c>
      <c r="V20" s="99"/>
      <c r="AA20" s="94" t="s">
        <v>68</v>
      </c>
      <c r="AB20" s="10">
        <v>3</v>
      </c>
      <c r="AC20" s="10">
        <v>4</v>
      </c>
      <c r="AD20" s="80">
        <f>AVERAGE(AB20:AC20)</f>
        <v>3.5</v>
      </c>
      <c r="AE20" s="10">
        <v>3</v>
      </c>
      <c r="AF20" s="10">
        <v>6</v>
      </c>
    </row>
    <row r="21" spans="1:32" x14ac:dyDescent="0.25">
      <c r="A21" s="3" t="s">
        <v>5</v>
      </c>
      <c r="B21" s="6" t="s">
        <v>95</v>
      </c>
      <c r="C21" s="20" t="s">
        <v>39</v>
      </c>
      <c r="D21" s="32">
        <f>COUNTIF(F21:U21,"*)")</f>
        <v>1</v>
      </c>
      <c r="E21" s="50">
        <f t="shared" ref="E21:E23" si="3">SUM(G21+I21+K21+M21+O21+Q21+S21+U21)</f>
        <v>25</v>
      </c>
      <c r="F21" s="100" t="s">
        <v>68</v>
      </c>
      <c r="G21" s="101"/>
      <c r="H21" s="100" t="s">
        <v>68</v>
      </c>
      <c r="I21" s="101"/>
      <c r="J21" s="105">
        <v>13</v>
      </c>
      <c r="K21" s="101">
        <v>1</v>
      </c>
      <c r="L21" s="97">
        <v>5</v>
      </c>
      <c r="M21" s="101">
        <v>1</v>
      </c>
      <c r="N21" s="100" t="s">
        <v>116</v>
      </c>
      <c r="O21" s="101"/>
      <c r="P21" s="100">
        <v>5</v>
      </c>
      <c r="Q21" s="101">
        <v>10</v>
      </c>
      <c r="R21" s="100">
        <v>5</v>
      </c>
      <c r="S21" s="101">
        <v>10</v>
      </c>
      <c r="T21" s="100">
        <v>3</v>
      </c>
      <c r="U21" s="101">
        <v>3</v>
      </c>
      <c r="V21" s="103"/>
      <c r="AA21" s="94" t="s">
        <v>68</v>
      </c>
      <c r="AB21" s="10">
        <v>5</v>
      </c>
      <c r="AC21" s="10">
        <v>6</v>
      </c>
      <c r="AD21" s="80">
        <f>AVERAGE(AB21:AC21)</f>
        <v>5.5</v>
      </c>
      <c r="AE21" s="10">
        <v>1</v>
      </c>
      <c r="AF21" s="10">
        <v>6</v>
      </c>
    </row>
    <row r="22" spans="1:32" x14ac:dyDescent="0.25">
      <c r="A22" s="3" t="s">
        <v>6</v>
      </c>
      <c r="B22" s="6" t="s">
        <v>88</v>
      </c>
      <c r="C22" s="6" t="s">
        <v>89</v>
      </c>
      <c r="D22" s="32">
        <f>COUNTIF(F22:U22,"*)")</f>
        <v>1</v>
      </c>
      <c r="E22" s="50">
        <f t="shared" si="3"/>
        <v>21</v>
      </c>
      <c r="F22" s="97" t="s">
        <v>68</v>
      </c>
      <c r="G22" s="98"/>
      <c r="H22" s="97" t="s">
        <v>68</v>
      </c>
      <c r="I22" s="98"/>
      <c r="J22" s="105">
        <v>8</v>
      </c>
      <c r="K22" s="98">
        <v>1</v>
      </c>
      <c r="L22" s="105" t="s">
        <v>116</v>
      </c>
      <c r="M22" s="98"/>
      <c r="N22" s="100" t="s">
        <v>68</v>
      </c>
      <c r="O22" s="98"/>
      <c r="P22" s="100">
        <v>6</v>
      </c>
      <c r="Q22" s="98">
        <v>9</v>
      </c>
      <c r="R22" s="100">
        <v>6</v>
      </c>
      <c r="S22" s="98">
        <v>9</v>
      </c>
      <c r="T22" s="97">
        <v>4</v>
      </c>
      <c r="U22" s="98">
        <v>2</v>
      </c>
      <c r="V22" s="104"/>
    </row>
    <row r="23" spans="1:32" x14ac:dyDescent="0.25">
      <c r="A23" s="3" t="s">
        <v>7</v>
      </c>
      <c r="B23" s="20" t="s">
        <v>139</v>
      </c>
      <c r="C23" s="6" t="s">
        <v>38</v>
      </c>
      <c r="D23" s="32">
        <f>COUNTIF(F23:U23,"*)")</f>
        <v>1</v>
      </c>
      <c r="E23" s="50">
        <f t="shared" si="3"/>
        <v>18</v>
      </c>
      <c r="F23" s="105" t="s">
        <v>68</v>
      </c>
      <c r="G23" s="106"/>
      <c r="H23" s="105" t="s">
        <v>68</v>
      </c>
      <c r="I23" s="106"/>
      <c r="J23" s="105">
        <v>9</v>
      </c>
      <c r="K23" s="106">
        <v>1</v>
      </c>
      <c r="L23" s="105" t="s">
        <v>116</v>
      </c>
      <c r="M23" s="106"/>
      <c r="N23" s="105" t="s">
        <v>68</v>
      </c>
      <c r="O23" s="106"/>
      <c r="P23" s="105">
        <v>7</v>
      </c>
      <c r="Q23" s="106">
        <v>8</v>
      </c>
      <c r="R23" s="105">
        <v>7</v>
      </c>
      <c r="S23" s="106">
        <v>8</v>
      </c>
      <c r="T23" s="105">
        <v>5</v>
      </c>
      <c r="U23" s="106">
        <v>1</v>
      </c>
      <c r="V23" s="107"/>
    </row>
    <row r="24" spans="1:32" x14ac:dyDescent="0.25">
      <c r="A24" s="3"/>
      <c r="B24" s="53"/>
      <c r="C24" s="7"/>
      <c r="D24" s="33">
        <f>COUNTIF(F24:U24,"*)")</f>
        <v>0</v>
      </c>
      <c r="E24" s="56"/>
      <c r="F24" s="110"/>
      <c r="G24" s="111"/>
      <c r="H24" s="110"/>
      <c r="I24" s="111"/>
      <c r="J24" s="110"/>
      <c r="K24" s="111"/>
      <c r="L24" s="110"/>
      <c r="M24" s="111"/>
      <c r="N24" s="110"/>
      <c r="O24" s="111"/>
      <c r="P24" s="110"/>
      <c r="Q24" s="111"/>
      <c r="R24" s="110"/>
      <c r="S24" s="111"/>
      <c r="T24" s="110"/>
      <c r="U24" s="111"/>
      <c r="V24" s="112"/>
    </row>
    <row r="25" spans="1:32" ht="28.8" x14ac:dyDescent="0.3">
      <c r="A25" s="2"/>
      <c r="B25" s="92" t="s">
        <v>14</v>
      </c>
      <c r="C25" s="66"/>
      <c r="D25" s="36">
        <f t="shared" si="2"/>
        <v>0</v>
      </c>
      <c r="E25" s="12"/>
      <c r="F25" s="86" t="s">
        <v>2</v>
      </c>
      <c r="G25" s="87" t="s">
        <v>3</v>
      </c>
      <c r="H25" s="86" t="s">
        <v>2</v>
      </c>
      <c r="I25" s="87" t="s">
        <v>3</v>
      </c>
      <c r="J25" s="86" t="s">
        <v>2</v>
      </c>
      <c r="K25" s="87" t="s">
        <v>3</v>
      </c>
      <c r="L25" s="86" t="s">
        <v>2</v>
      </c>
      <c r="M25" s="87" t="s">
        <v>3</v>
      </c>
      <c r="N25" s="86" t="s">
        <v>2</v>
      </c>
      <c r="O25" s="87" t="s">
        <v>3</v>
      </c>
      <c r="P25" s="86" t="s">
        <v>2</v>
      </c>
      <c r="Q25" s="87" t="s">
        <v>3</v>
      </c>
      <c r="R25" s="86" t="s">
        <v>2</v>
      </c>
      <c r="S25" s="87" t="s">
        <v>3</v>
      </c>
      <c r="T25" s="86" t="s">
        <v>2</v>
      </c>
      <c r="U25" s="87" t="s">
        <v>3</v>
      </c>
      <c r="V25" s="36">
        <f>X25+Y25</f>
        <v>0</v>
      </c>
    </row>
    <row r="26" spans="1:32" x14ac:dyDescent="0.25">
      <c r="A26" s="3" t="s">
        <v>4</v>
      </c>
      <c r="B26" s="6" t="s">
        <v>79</v>
      </c>
      <c r="C26" s="6" t="s">
        <v>39</v>
      </c>
      <c r="D26" s="44">
        <f>COUNTIF(F26:U26,"*)")</f>
        <v>1</v>
      </c>
      <c r="E26" s="50">
        <f>SUM(G26+I26+K26+M26+O26+Q26+S26+U26)</f>
        <v>75</v>
      </c>
      <c r="F26" s="95" t="s">
        <v>68</v>
      </c>
      <c r="G26" s="96"/>
      <c r="H26" s="95">
        <v>1</v>
      </c>
      <c r="I26" s="96">
        <v>18</v>
      </c>
      <c r="J26" s="95">
        <v>3</v>
      </c>
      <c r="K26" s="96">
        <v>6</v>
      </c>
      <c r="L26" s="113">
        <v>4</v>
      </c>
      <c r="M26" s="96">
        <v>9</v>
      </c>
      <c r="N26" s="95" t="s">
        <v>116</v>
      </c>
      <c r="O26" s="96"/>
      <c r="P26" s="95">
        <v>3</v>
      </c>
      <c r="Q26" s="96">
        <v>16</v>
      </c>
      <c r="R26" s="95">
        <v>1</v>
      </c>
      <c r="S26" s="96">
        <v>20</v>
      </c>
      <c r="T26" s="95">
        <v>1</v>
      </c>
      <c r="U26" s="96">
        <v>6</v>
      </c>
      <c r="V26" s="99"/>
      <c r="AA26" s="10">
        <v>3</v>
      </c>
      <c r="AB26" s="10">
        <v>6</v>
      </c>
      <c r="AC26" s="10">
        <v>4</v>
      </c>
      <c r="AD26" s="80">
        <f t="shared" ref="AD26:AD27" si="4">AVERAGE(AA26:AC26)</f>
        <v>4.333333333333333</v>
      </c>
      <c r="AE26" s="10">
        <v>9</v>
      </c>
      <c r="AF26" s="10">
        <v>20</v>
      </c>
    </row>
    <row r="27" spans="1:32" x14ac:dyDescent="0.25">
      <c r="A27" s="3" t="s">
        <v>5</v>
      </c>
      <c r="B27" s="6" t="s">
        <v>146</v>
      </c>
      <c r="C27" s="6" t="s">
        <v>38</v>
      </c>
      <c r="D27" s="32">
        <f>COUNTIF(F27:U27,"*)")</f>
        <v>1</v>
      </c>
      <c r="E27" s="50">
        <f t="shared" ref="E27:E29" si="5">SUM(G27+I27+K27+M27+O27+Q27+S27+U27)</f>
        <v>40</v>
      </c>
      <c r="F27" s="100" t="s">
        <v>68</v>
      </c>
      <c r="G27" s="101"/>
      <c r="H27" s="100" t="s">
        <v>145</v>
      </c>
      <c r="I27" s="101"/>
      <c r="J27" s="114">
        <v>2</v>
      </c>
      <c r="K27" s="101">
        <v>8</v>
      </c>
      <c r="L27" s="97">
        <v>9</v>
      </c>
      <c r="M27" s="98">
        <v>4</v>
      </c>
      <c r="N27" s="97">
        <v>8</v>
      </c>
      <c r="O27" s="98">
        <v>11</v>
      </c>
      <c r="P27" s="97">
        <v>11</v>
      </c>
      <c r="Q27" s="98">
        <v>8</v>
      </c>
      <c r="R27" s="97">
        <v>14</v>
      </c>
      <c r="S27" s="98">
        <v>5</v>
      </c>
      <c r="T27" s="115">
        <v>2</v>
      </c>
      <c r="U27" s="101">
        <v>4</v>
      </c>
      <c r="V27" s="103">
        <v>1</v>
      </c>
      <c r="AA27" s="10">
        <v>10</v>
      </c>
      <c r="AB27" s="10">
        <v>6</v>
      </c>
      <c r="AC27" s="10">
        <v>11</v>
      </c>
      <c r="AD27" s="80">
        <f t="shared" si="4"/>
        <v>9</v>
      </c>
      <c r="AE27" s="10">
        <v>4</v>
      </c>
      <c r="AF27" s="10">
        <v>20</v>
      </c>
    </row>
    <row r="28" spans="1:32" x14ac:dyDescent="0.25">
      <c r="A28" s="3" t="s">
        <v>6</v>
      </c>
      <c r="B28" s="13" t="s">
        <v>137</v>
      </c>
      <c r="C28" s="6" t="s">
        <v>138</v>
      </c>
      <c r="D28" s="32">
        <f>COUNTIF(F28:U28,"*)")</f>
        <v>1</v>
      </c>
      <c r="E28" s="50">
        <f t="shared" si="5"/>
        <v>10</v>
      </c>
      <c r="F28" s="97" t="s">
        <v>68</v>
      </c>
      <c r="G28" s="98"/>
      <c r="H28" s="105" t="s">
        <v>116</v>
      </c>
      <c r="I28" s="98"/>
      <c r="J28" s="115">
        <v>1</v>
      </c>
      <c r="K28" s="98">
        <v>10</v>
      </c>
      <c r="L28" s="97" t="s">
        <v>68</v>
      </c>
      <c r="M28" s="98"/>
      <c r="N28" s="97" t="s">
        <v>68</v>
      </c>
      <c r="O28" s="98"/>
      <c r="P28" s="97" t="s">
        <v>68</v>
      </c>
      <c r="Q28" s="98"/>
      <c r="R28" s="97" t="s">
        <v>68</v>
      </c>
      <c r="S28" s="98"/>
      <c r="T28" s="97" t="s">
        <v>68</v>
      </c>
      <c r="U28" s="98"/>
      <c r="V28" s="104"/>
      <c r="AA28" s="10" t="s">
        <v>68</v>
      </c>
      <c r="AB28" s="10" t="s">
        <v>68</v>
      </c>
      <c r="AC28" s="10" t="s">
        <v>68</v>
      </c>
    </row>
    <row r="29" spans="1:32" x14ac:dyDescent="0.25">
      <c r="A29" s="3" t="s">
        <v>7</v>
      </c>
      <c r="B29" s="20" t="s">
        <v>115</v>
      </c>
      <c r="C29" s="20" t="s">
        <v>40</v>
      </c>
      <c r="D29" s="32">
        <f>COUNTIF(F29:U29,"*)")</f>
        <v>1</v>
      </c>
      <c r="E29" s="50">
        <f t="shared" si="5"/>
        <v>4</v>
      </c>
      <c r="F29" s="97" t="s">
        <v>68</v>
      </c>
      <c r="G29" s="106"/>
      <c r="H29" s="105">
        <v>29</v>
      </c>
      <c r="I29" s="106">
        <v>1</v>
      </c>
      <c r="J29" s="117">
        <v>6</v>
      </c>
      <c r="K29" s="106">
        <v>3</v>
      </c>
      <c r="L29" s="97" t="s">
        <v>116</v>
      </c>
      <c r="M29" s="98"/>
      <c r="N29" s="97" t="s">
        <v>68</v>
      </c>
      <c r="O29" s="98"/>
      <c r="P29" s="97" t="s">
        <v>68</v>
      </c>
      <c r="Q29" s="98"/>
      <c r="R29" s="97" t="s">
        <v>68</v>
      </c>
      <c r="S29" s="98"/>
      <c r="T29" s="97" t="s">
        <v>68</v>
      </c>
      <c r="U29" s="106"/>
      <c r="V29" s="107"/>
    </row>
    <row r="30" spans="1:32" x14ac:dyDescent="0.25">
      <c r="A30" s="3"/>
      <c r="B30" s="53"/>
      <c r="C30" s="7"/>
      <c r="D30" s="33">
        <f>COUNTIF(F30:U30,"*)")</f>
        <v>0</v>
      </c>
      <c r="E30" s="56"/>
      <c r="F30" s="108"/>
      <c r="G30" s="111"/>
      <c r="H30" s="110"/>
      <c r="I30" s="111"/>
      <c r="J30" s="110"/>
      <c r="K30" s="111"/>
      <c r="L30" s="110"/>
      <c r="M30" s="111"/>
      <c r="N30" s="110"/>
      <c r="O30" s="111"/>
      <c r="P30" s="110"/>
      <c r="Q30" s="111"/>
      <c r="R30" s="110"/>
      <c r="S30" s="111"/>
      <c r="T30" s="110"/>
      <c r="U30" s="111"/>
      <c r="V30" s="112"/>
    </row>
    <row r="31" spans="1:32" ht="28.8" x14ac:dyDescent="0.3">
      <c r="A31" s="2"/>
      <c r="B31" s="92" t="s">
        <v>64</v>
      </c>
      <c r="C31" s="66"/>
      <c r="D31" s="36">
        <f t="shared" si="2"/>
        <v>0</v>
      </c>
      <c r="E31" s="12"/>
      <c r="F31" s="86" t="s">
        <v>2</v>
      </c>
      <c r="G31" s="87" t="s">
        <v>3</v>
      </c>
      <c r="H31" s="86" t="s">
        <v>2</v>
      </c>
      <c r="I31" s="87" t="s">
        <v>3</v>
      </c>
      <c r="J31" s="86" t="s">
        <v>2</v>
      </c>
      <c r="K31" s="87" t="s">
        <v>3</v>
      </c>
      <c r="L31" s="86" t="s">
        <v>2</v>
      </c>
      <c r="M31" s="87" t="s">
        <v>3</v>
      </c>
      <c r="N31" s="86" t="s">
        <v>2</v>
      </c>
      <c r="O31" s="87" t="s">
        <v>3</v>
      </c>
      <c r="P31" s="86" t="s">
        <v>2</v>
      </c>
      <c r="Q31" s="87" t="s">
        <v>3</v>
      </c>
      <c r="R31" s="86" t="s">
        <v>2</v>
      </c>
      <c r="S31" s="87" t="s">
        <v>3</v>
      </c>
      <c r="T31" s="86" t="s">
        <v>2</v>
      </c>
      <c r="U31" s="87" t="s">
        <v>3</v>
      </c>
      <c r="V31" s="36">
        <f>X31+Y31</f>
        <v>0</v>
      </c>
    </row>
    <row r="32" spans="1:32" x14ac:dyDescent="0.25">
      <c r="A32" s="3" t="s">
        <v>4</v>
      </c>
      <c r="B32" s="13" t="s">
        <v>114</v>
      </c>
      <c r="C32" s="6" t="s">
        <v>39</v>
      </c>
      <c r="D32" s="44">
        <f>COUNTIF(F32:U32,"*)")</f>
        <v>1</v>
      </c>
      <c r="E32" s="50">
        <f>SUM(G32+I32+K32+M32+O32+Q32+S32+U32)</f>
        <v>20</v>
      </c>
      <c r="F32" s="95" t="s">
        <v>68</v>
      </c>
      <c r="G32" s="96"/>
      <c r="H32" s="95">
        <v>15</v>
      </c>
      <c r="I32" s="96">
        <v>1</v>
      </c>
      <c r="J32" s="115">
        <v>9</v>
      </c>
      <c r="K32" s="96">
        <v>1</v>
      </c>
      <c r="L32" s="95" t="s">
        <v>116</v>
      </c>
      <c r="M32" s="96"/>
      <c r="N32" s="95" t="s">
        <v>68</v>
      </c>
      <c r="O32" s="96"/>
      <c r="P32" s="116">
        <v>5</v>
      </c>
      <c r="Q32" s="96">
        <v>6</v>
      </c>
      <c r="R32" s="97">
        <v>7</v>
      </c>
      <c r="S32" s="96">
        <v>6</v>
      </c>
      <c r="T32" s="114">
        <v>1</v>
      </c>
      <c r="U32" s="96">
        <v>6</v>
      </c>
      <c r="V32" s="99"/>
      <c r="AA32" s="10" t="s">
        <v>68</v>
      </c>
      <c r="AB32" s="10" t="s">
        <v>68</v>
      </c>
      <c r="AC32" s="10" t="s">
        <v>68</v>
      </c>
    </row>
    <row r="33" spans="1:32" x14ac:dyDescent="0.25">
      <c r="A33" s="3" t="s">
        <v>5</v>
      </c>
      <c r="B33" s="13" t="s">
        <v>92</v>
      </c>
      <c r="C33" s="6" t="s">
        <v>93</v>
      </c>
      <c r="D33" s="32">
        <f>COUNTIF(F33:U33,"*)")</f>
        <v>1</v>
      </c>
      <c r="E33" s="50">
        <f t="shared" ref="E33:E35" si="6">SUM(G33+I33+K33+M33+O33+Q33+S33+U33)</f>
        <v>9</v>
      </c>
      <c r="F33" s="100" t="s">
        <v>68</v>
      </c>
      <c r="G33" s="101"/>
      <c r="H33" s="100">
        <v>13</v>
      </c>
      <c r="I33" s="101">
        <v>1</v>
      </c>
      <c r="J33" s="115">
        <v>5</v>
      </c>
      <c r="K33" s="101">
        <v>4</v>
      </c>
      <c r="L33" s="100" t="s">
        <v>116</v>
      </c>
      <c r="M33" s="101"/>
      <c r="N33" s="100" t="s">
        <v>68</v>
      </c>
      <c r="O33" s="101"/>
      <c r="P33" s="114" t="s">
        <v>68</v>
      </c>
      <c r="Q33" s="101"/>
      <c r="R33" s="97" t="s">
        <v>68</v>
      </c>
      <c r="S33" s="101"/>
      <c r="T33" s="114">
        <v>2</v>
      </c>
      <c r="U33" s="101">
        <v>4</v>
      </c>
      <c r="V33" s="103"/>
      <c r="AA33" s="10" t="s">
        <v>68</v>
      </c>
      <c r="AB33" s="10" t="s">
        <v>68</v>
      </c>
      <c r="AC33" s="10" t="s">
        <v>68</v>
      </c>
    </row>
    <row r="34" spans="1:32" x14ac:dyDescent="0.25">
      <c r="A34" s="3" t="s">
        <v>6</v>
      </c>
      <c r="B34" s="13" t="s">
        <v>142</v>
      </c>
      <c r="C34" s="6" t="s">
        <v>39</v>
      </c>
      <c r="D34" s="32">
        <f>COUNTIF(F34:U34,"*)")</f>
        <v>1</v>
      </c>
      <c r="E34" s="50">
        <f t="shared" si="6"/>
        <v>3</v>
      </c>
      <c r="F34" s="100" t="s">
        <v>68</v>
      </c>
      <c r="G34" s="101"/>
      <c r="H34" s="100" t="s">
        <v>116</v>
      </c>
      <c r="I34" s="101"/>
      <c r="J34" s="115">
        <v>10</v>
      </c>
      <c r="K34" s="101">
        <v>1</v>
      </c>
      <c r="L34" s="100" t="s">
        <v>68</v>
      </c>
      <c r="M34" s="101"/>
      <c r="N34" s="100" t="s">
        <v>68</v>
      </c>
      <c r="O34" s="101"/>
      <c r="P34" s="114" t="s">
        <v>68</v>
      </c>
      <c r="Q34" s="101"/>
      <c r="R34" s="97" t="s">
        <v>68</v>
      </c>
      <c r="S34" s="101"/>
      <c r="T34" s="129">
        <v>4</v>
      </c>
      <c r="U34" s="101">
        <v>2</v>
      </c>
      <c r="V34" s="103"/>
    </row>
    <row r="35" spans="1:32" x14ac:dyDescent="0.25">
      <c r="A35" s="3" t="s">
        <v>7</v>
      </c>
      <c r="B35" s="13" t="s">
        <v>126</v>
      </c>
      <c r="C35" s="6" t="s">
        <v>40</v>
      </c>
      <c r="D35" s="32">
        <f>COUNTIF(F35:U35,"*)")</f>
        <v>1</v>
      </c>
      <c r="E35" s="50">
        <f t="shared" si="6"/>
        <v>3</v>
      </c>
      <c r="F35" s="100" t="s">
        <v>68</v>
      </c>
      <c r="G35" s="101"/>
      <c r="H35" s="100" t="s">
        <v>116</v>
      </c>
      <c r="I35" s="101"/>
      <c r="J35" s="115">
        <v>7</v>
      </c>
      <c r="K35" s="101">
        <v>2</v>
      </c>
      <c r="L35" s="129">
        <v>6</v>
      </c>
      <c r="M35" s="101">
        <v>1</v>
      </c>
      <c r="N35" s="100" t="s">
        <v>68</v>
      </c>
      <c r="O35" s="101"/>
      <c r="P35" s="114" t="s">
        <v>68</v>
      </c>
      <c r="Q35" s="101"/>
      <c r="R35" s="97" t="s">
        <v>68</v>
      </c>
      <c r="S35" s="101"/>
      <c r="T35" s="114" t="s">
        <v>68</v>
      </c>
      <c r="U35" s="101"/>
      <c r="V35" s="103"/>
    </row>
    <row r="36" spans="1:32" x14ac:dyDescent="0.25">
      <c r="A36" s="3"/>
      <c r="B36" s="13"/>
      <c r="C36" s="6"/>
      <c r="D36" s="32"/>
      <c r="E36" s="50"/>
      <c r="F36" s="97"/>
      <c r="G36" s="98"/>
      <c r="H36" s="97"/>
      <c r="I36" s="98"/>
      <c r="J36" s="115"/>
      <c r="K36" s="98"/>
      <c r="L36" s="97"/>
      <c r="M36" s="98"/>
      <c r="N36" s="97"/>
      <c r="O36" s="98"/>
      <c r="P36" s="115"/>
      <c r="Q36" s="98"/>
      <c r="R36" s="97"/>
      <c r="S36" s="98"/>
      <c r="T36" s="114"/>
      <c r="U36" s="98"/>
      <c r="V36" s="104"/>
    </row>
    <row r="37" spans="1:32" ht="28.8" x14ac:dyDescent="0.3">
      <c r="A37" s="2"/>
      <c r="B37" s="92" t="s">
        <v>16</v>
      </c>
      <c r="C37" s="66"/>
      <c r="D37" s="36">
        <f t="shared" si="2"/>
        <v>0</v>
      </c>
      <c r="E37" s="12"/>
      <c r="F37" s="86" t="s">
        <v>2</v>
      </c>
      <c r="G37" s="87" t="s">
        <v>3</v>
      </c>
      <c r="H37" s="86" t="s">
        <v>2</v>
      </c>
      <c r="I37" s="87" t="s">
        <v>3</v>
      </c>
      <c r="J37" s="86" t="s">
        <v>2</v>
      </c>
      <c r="K37" s="87" t="s">
        <v>3</v>
      </c>
      <c r="L37" s="86" t="s">
        <v>2</v>
      </c>
      <c r="M37" s="87" t="s">
        <v>3</v>
      </c>
      <c r="N37" s="86" t="s">
        <v>2</v>
      </c>
      <c r="O37" s="87" t="s">
        <v>3</v>
      </c>
      <c r="P37" s="86" t="s">
        <v>2</v>
      </c>
      <c r="Q37" s="87" t="s">
        <v>3</v>
      </c>
      <c r="R37" s="86" t="s">
        <v>2</v>
      </c>
      <c r="S37" s="87" t="s">
        <v>3</v>
      </c>
      <c r="T37" s="86" t="s">
        <v>2</v>
      </c>
      <c r="U37" s="87" t="s">
        <v>3</v>
      </c>
      <c r="V37" s="36">
        <f>X37+Y37</f>
        <v>0</v>
      </c>
    </row>
    <row r="38" spans="1:32" x14ac:dyDescent="0.25">
      <c r="A38" s="3" t="s">
        <v>4</v>
      </c>
      <c r="B38" s="6" t="s">
        <v>117</v>
      </c>
      <c r="C38" s="6" t="s">
        <v>38</v>
      </c>
      <c r="D38" s="32">
        <f t="shared" ref="D38:D44" si="7">COUNTIF(F38:U38,"*)")</f>
        <v>1</v>
      </c>
      <c r="E38" s="50">
        <f t="shared" ref="E38:E44" si="8">SUM(G38+I38+K38+M38+O38+Q38+S38+U38)</f>
        <v>57</v>
      </c>
      <c r="F38" s="95" t="s">
        <v>68</v>
      </c>
      <c r="G38" s="96"/>
      <c r="H38" s="95" t="s">
        <v>148</v>
      </c>
      <c r="I38" s="96"/>
      <c r="J38" s="117">
        <v>1</v>
      </c>
      <c r="K38" s="96">
        <v>6</v>
      </c>
      <c r="L38" s="105">
        <v>12</v>
      </c>
      <c r="M38" s="96">
        <v>1</v>
      </c>
      <c r="N38" s="95">
        <v>3</v>
      </c>
      <c r="O38" s="96">
        <v>16</v>
      </c>
      <c r="P38" s="95">
        <v>3</v>
      </c>
      <c r="Q38" s="96">
        <v>16</v>
      </c>
      <c r="R38" s="97">
        <v>4</v>
      </c>
      <c r="S38" s="96">
        <v>15</v>
      </c>
      <c r="T38" s="100">
        <v>3</v>
      </c>
      <c r="U38" s="96">
        <v>3</v>
      </c>
      <c r="V38" s="99">
        <v>1</v>
      </c>
      <c r="AA38" s="10">
        <v>4</v>
      </c>
      <c r="AB38" s="10">
        <v>8</v>
      </c>
      <c r="AC38" s="10">
        <v>19</v>
      </c>
      <c r="AD38" s="80">
        <f t="shared" ref="AD38:AD40" si="9">AVERAGE(AA38:AC38)</f>
        <v>10.333333333333334</v>
      </c>
      <c r="AE38" s="10">
        <v>3</v>
      </c>
      <c r="AF38" s="10">
        <v>24</v>
      </c>
    </row>
    <row r="39" spans="1:32" x14ac:dyDescent="0.25">
      <c r="A39" s="3" t="s">
        <v>5</v>
      </c>
      <c r="B39" s="6" t="s">
        <v>85</v>
      </c>
      <c r="C39" s="6" t="s">
        <v>41</v>
      </c>
      <c r="D39" s="32">
        <f t="shared" si="7"/>
        <v>1</v>
      </c>
      <c r="E39" s="50">
        <f t="shared" si="8"/>
        <v>40</v>
      </c>
      <c r="F39" s="100" t="s">
        <v>68</v>
      </c>
      <c r="G39" s="101"/>
      <c r="H39" s="100">
        <v>8</v>
      </c>
      <c r="I39" s="101">
        <v>5</v>
      </c>
      <c r="J39" s="117">
        <v>6</v>
      </c>
      <c r="K39" s="101">
        <v>1</v>
      </c>
      <c r="L39" s="105">
        <v>10</v>
      </c>
      <c r="M39" s="101">
        <v>3</v>
      </c>
      <c r="N39" s="100" t="s">
        <v>116</v>
      </c>
      <c r="O39" s="101"/>
      <c r="P39" s="100">
        <v>2</v>
      </c>
      <c r="Q39" s="101">
        <v>18</v>
      </c>
      <c r="R39" s="97">
        <v>8</v>
      </c>
      <c r="S39" s="101">
        <v>11</v>
      </c>
      <c r="T39" s="100">
        <v>4</v>
      </c>
      <c r="U39" s="101">
        <v>2</v>
      </c>
      <c r="V39" s="103"/>
      <c r="AA39" s="10">
        <v>15</v>
      </c>
      <c r="AB39" s="10">
        <v>22</v>
      </c>
      <c r="AC39" s="10">
        <v>13</v>
      </c>
      <c r="AD39" s="80">
        <f t="shared" si="9"/>
        <v>16.666666666666668</v>
      </c>
      <c r="AE39" s="10">
        <v>1</v>
      </c>
      <c r="AF39" s="10">
        <v>24</v>
      </c>
    </row>
    <row r="40" spans="1:32" x14ac:dyDescent="0.25">
      <c r="A40" s="3" t="s">
        <v>6</v>
      </c>
      <c r="B40" s="6" t="s">
        <v>109</v>
      </c>
      <c r="C40" s="6" t="s">
        <v>39</v>
      </c>
      <c r="D40" s="32">
        <f t="shared" si="7"/>
        <v>1</v>
      </c>
      <c r="E40" s="50">
        <f t="shared" si="8"/>
        <v>30</v>
      </c>
      <c r="F40" s="97" t="s">
        <v>68</v>
      </c>
      <c r="G40" s="98"/>
      <c r="H40" s="97">
        <v>22</v>
      </c>
      <c r="I40" s="98">
        <v>1</v>
      </c>
      <c r="J40" s="115">
        <v>5</v>
      </c>
      <c r="K40" s="98">
        <v>1</v>
      </c>
      <c r="L40" s="105">
        <v>9</v>
      </c>
      <c r="M40" s="98">
        <v>4</v>
      </c>
      <c r="N40" s="97" t="s">
        <v>116</v>
      </c>
      <c r="O40" s="98"/>
      <c r="P40" s="97">
        <v>13</v>
      </c>
      <c r="Q40" s="98">
        <v>6</v>
      </c>
      <c r="R40" s="97">
        <v>5</v>
      </c>
      <c r="S40" s="98">
        <v>14</v>
      </c>
      <c r="T40" s="97">
        <v>2</v>
      </c>
      <c r="U40" s="98">
        <v>4</v>
      </c>
      <c r="V40" s="104"/>
      <c r="AA40" s="10">
        <v>10</v>
      </c>
      <c r="AB40" s="10">
        <v>7</v>
      </c>
      <c r="AC40" s="10">
        <v>19</v>
      </c>
      <c r="AD40" s="80">
        <f t="shared" si="9"/>
        <v>12</v>
      </c>
      <c r="AE40" s="10">
        <v>1</v>
      </c>
      <c r="AF40" s="10">
        <v>24</v>
      </c>
    </row>
    <row r="41" spans="1:32" x14ac:dyDescent="0.25">
      <c r="A41" s="3" t="s">
        <v>7</v>
      </c>
      <c r="B41" s="6" t="s">
        <v>124</v>
      </c>
      <c r="C41" s="6" t="s">
        <v>39</v>
      </c>
      <c r="D41" s="32">
        <f t="shared" si="7"/>
        <v>1</v>
      </c>
      <c r="E41" s="50">
        <f t="shared" si="8"/>
        <v>24</v>
      </c>
      <c r="F41" s="97" t="s">
        <v>68</v>
      </c>
      <c r="G41" s="98"/>
      <c r="H41" s="97" t="s">
        <v>116</v>
      </c>
      <c r="I41" s="98"/>
      <c r="J41" s="115">
        <v>2</v>
      </c>
      <c r="K41" s="98">
        <v>4</v>
      </c>
      <c r="L41" s="105">
        <v>16</v>
      </c>
      <c r="M41" s="98">
        <v>1</v>
      </c>
      <c r="N41" s="97" t="s">
        <v>68</v>
      </c>
      <c r="O41" s="98"/>
      <c r="P41" s="97">
        <v>16</v>
      </c>
      <c r="Q41" s="98">
        <v>3</v>
      </c>
      <c r="R41" s="97">
        <v>9</v>
      </c>
      <c r="S41" s="98">
        <v>10</v>
      </c>
      <c r="T41" s="97">
        <v>1</v>
      </c>
      <c r="U41" s="98">
        <v>6</v>
      </c>
      <c r="V41" s="104"/>
      <c r="AA41" s="10">
        <v>13</v>
      </c>
      <c r="AB41" s="10">
        <v>2</v>
      </c>
      <c r="AC41" s="10">
        <v>12</v>
      </c>
      <c r="AD41" s="80">
        <f>AVERAGE(AA41:AC41)</f>
        <v>9</v>
      </c>
      <c r="AE41" s="10">
        <v>4</v>
      </c>
      <c r="AF41" s="10">
        <v>24</v>
      </c>
    </row>
    <row r="42" spans="1:32" x14ac:dyDescent="0.25">
      <c r="A42" s="3" t="s">
        <v>8</v>
      </c>
      <c r="B42" s="6" t="s">
        <v>106</v>
      </c>
      <c r="C42" s="6" t="s">
        <v>38</v>
      </c>
      <c r="D42" s="32">
        <f t="shared" si="7"/>
        <v>1</v>
      </c>
      <c r="E42" s="50">
        <f t="shared" si="8"/>
        <v>4</v>
      </c>
      <c r="F42" s="97" t="s">
        <v>68</v>
      </c>
      <c r="G42" s="98"/>
      <c r="H42" s="97" t="s">
        <v>116</v>
      </c>
      <c r="I42" s="98"/>
      <c r="J42" s="97">
        <v>3</v>
      </c>
      <c r="K42" s="98">
        <v>3</v>
      </c>
      <c r="L42" s="105">
        <v>18</v>
      </c>
      <c r="M42" s="98">
        <v>1</v>
      </c>
      <c r="N42" s="97" t="s">
        <v>68</v>
      </c>
      <c r="O42" s="98"/>
      <c r="P42" s="97" t="s">
        <v>68</v>
      </c>
      <c r="Q42" s="98"/>
      <c r="R42" s="97" t="s">
        <v>68</v>
      </c>
      <c r="S42" s="98"/>
      <c r="T42" s="97" t="s">
        <v>68</v>
      </c>
      <c r="U42" s="98"/>
      <c r="V42" s="104"/>
    </row>
    <row r="43" spans="1:32" x14ac:dyDescent="0.25">
      <c r="A43" s="3" t="s">
        <v>9</v>
      </c>
      <c r="B43" s="6" t="s">
        <v>147</v>
      </c>
      <c r="C43" s="20" t="s">
        <v>89</v>
      </c>
      <c r="D43" s="32">
        <f t="shared" ref="D43" si="10">COUNTIF(F43:U43,"*)")</f>
        <v>1</v>
      </c>
      <c r="E43" s="50">
        <f t="shared" si="8"/>
        <v>1</v>
      </c>
      <c r="F43" s="97" t="s">
        <v>68</v>
      </c>
      <c r="G43" s="98"/>
      <c r="H43" s="97" t="s">
        <v>116</v>
      </c>
      <c r="I43" s="98"/>
      <c r="J43" s="115" t="s">
        <v>68</v>
      </c>
      <c r="K43" s="98"/>
      <c r="L43" s="105" t="s">
        <v>68</v>
      </c>
      <c r="M43" s="98"/>
      <c r="N43" s="97" t="s">
        <v>68</v>
      </c>
      <c r="O43" s="98"/>
      <c r="P43" s="97" t="s">
        <v>68</v>
      </c>
      <c r="Q43" s="98"/>
      <c r="R43" s="97" t="s">
        <v>68</v>
      </c>
      <c r="S43" s="98"/>
      <c r="T43" s="130">
        <v>5</v>
      </c>
      <c r="U43" s="98">
        <v>1</v>
      </c>
      <c r="V43" s="104"/>
      <c r="AA43" s="10">
        <v>21</v>
      </c>
      <c r="AB43" s="10">
        <v>17</v>
      </c>
      <c r="AC43" s="10">
        <v>18</v>
      </c>
      <c r="AD43" s="80">
        <f>AVERAGE(AA43:AC43)</f>
        <v>18.666666666666668</v>
      </c>
      <c r="AE43" s="10">
        <v>1</v>
      </c>
      <c r="AF43" s="10">
        <v>24</v>
      </c>
    </row>
    <row r="44" spans="1:32" x14ac:dyDescent="0.25">
      <c r="A44" s="3" t="s">
        <v>10</v>
      </c>
      <c r="B44" s="6" t="s">
        <v>108</v>
      </c>
      <c r="C44" s="6" t="s">
        <v>39</v>
      </c>
      <c r="D44" s="32">
        <f t="shared" si="7"/>
        <v>1</v>
      </c>
      <c r="E44" s="50">
        <f t="shared" si="8"/>
        <v>1</v>
      </c>
      <c r="F44" s="97" t="s">
        <v>68</v>
      </c>
      <c r="G44" s="98"/>
      <c r="H44" s="97" t="s">
        <v>113</v>
      </c>
      <c r="I44" s="98"/>
      <c r="J44" s="130">
        <v>7</v>
      </c>
      <c r="K44" s="98">
        <v>1</v>
      </c>
      <c r="L44" s="105" t="s">
        <v>68</v>
      </c>
      <c r="M44" s="98"/>
      <c r="N44" s="97" t="s">
        <v>68</v>
      </c>
      <c r="O44" s="98"/>
      <c r="P44" s="97" t="s">
        <v>68</v>
      </c>
      <c r="Q44" s="98"/>
      <c r="R44" s="97" t="s">
        <v>68</v>
      </c>
      <c r="S44" s="98"/>
      <c r="T44" s="97" t="s">
        <v>68</v>
      </c>
      <c r="U44" s="98"/>
      <c r="V44" s="104"/>
    </row>
    <row r="45" spans="1:32" x14ac:dyDescent="0.25">
      <c r="A45" s="3"/>
      <c r="B45" s="7"/>
      <c r="C45" s="7"/>
      <c r="D45" s="31">
        <f>COUNTIF(F45:U45,"*)")</f>
        <v>0</v>
      </c>
      <c r="E45" s="56"/>
      <c r="F45" s="110"/>
      <c r="G45" s="111"/>
      <c r="H45" s="110"/>
      <c r="I45" s="111"/>
      <c r="J45" s="110"/>
      <c r="K45" s="111"/>
      <c r="L45" s="110"/>
      <c r="M45" s="111"/>
      <c r="N45" s="110"/>
      <c r="O45" s="111"/>
      <c r="P45" s="110"/>
      <c r="Q45" s="111"/>
      <c r="R45" s="110"/>
      <c r="S45" s="111"/>
      <c r="T45" s="110"/>
      <c r="U45" s="111"/>
      <c r="V45" s="112"/>
    </row>
    <row r="46" spans="1:32" ht="28.8" x14ac:dyDescent="0.3">
      <c r="A46" s="2"/>
      <c r="B46" s="92" t="s">
        <v>65</v>
      </c>
      <c r="C46" s="66"/>
      <c r="D46" s="36">
        <f t="shared" si="2"/>
        <v>0</v>
      </c>
      <c r="E46" s="12"/>
      <c r="F46" s="86" t="s">
        <v>2</v>
      </c>
      <c r="G46" s="87" t="s">
        <v>3</v>
      </c>
      <c r="H46" s="86" t="s">
        <v>2</v>
      </c>
      <c r="I46" s="87" t="s">
        <v>3</v>
      </c>
      <c r="J46" s="86" t="s">
        <v>2</v>
      </c>
      <c r="K46" s="87" t="s">
        <v>3</v>
      </c>
      <c r="L46" s="86" t="s">
        <v>2</v>
      </c>
      <c r="M46" s="87" t="s">
        <v>3</v>
      </c>
      <c r="N46" s="86" t="s">
        <v>2</v>
      </c>
      <c r="O46" s="87" t="s">
        <v>3</v>
      </c>
      <c r="P46" s="86" t="s">
        <v>2</v>
      </c>
      <c r="Q46" s="87" t="s">
        <v>3</v>
      </c>
      <c r="R46" s="86" t="s">
        <v>2</v>
      </c>
      <c r="S46" s="87" t="s">
        <v>3</v>
      </c>
      <c r="T46" s="86" t="s">
        <v>2</v>
      </c>
      <c r="U46" s="87" t="s">
        <v>3</v>
      </c>
      <c r="V46" s="36">
        <f>X46+Y46</f>
        <v>0</v>
      </c>
    </row>
    <row r="47" spans="1:32" x14ac:dyDescent="0.25">
      <c r="A47" s="3" t="s">
        <v>4</v>
      </c>
      <c r="B47" s="88" t="s">
        <v>69</v>
      </c>
      <c r="C47" s="6" t="s">
        <v>38</v>
      </c>
      <c r="D47" s="44">
        <f>COUNTIF(F47:U47,"*)")</f>
        <v>1</v>
      </c>
      <c r="E47" s="50">
        <f>SUM(G47+I47+K47+M47+O47+Q47+S47+U47)</f>
        <v>37</v>
      </c>
      <c r="F47" s="97" t="s">
        <v>68</v>
      </c>
      <c r="G47" s="96"/>
      <c r="H47" s="95">
        <v>4</v>
      </c>
      <c r="I47" s="96">
        <v>5</v>
      </c>
      <c r="J47" s="95">
        <v>4</v>
      </c>
      <c r="K47" s="96">
        <v>2</v>
      </c>
      <c r="L47" s="113">
        <v>6</v>
      </c>
      <c r="M47" s="96">
        <v>3</v>
      </c>
      <c r="N47" s="95">
        <v>2</v>
      </c>
      <c r="O47" s="96">
        <v>8</v>
      </c>
      <c r="P47" s="100">
        <v>1</v>
      </c>
      <c r="Q47" s="96">
        <v>11</v>
      </c>
      <c r="R47" s="100">
        <v>2</v>
      </c>
      <c r="S47" s="96">
        <v>8</v>
      </c>
      <c r="T47" s="95" t="s">
        <v>116</v>
      </c>
      <c r="U47" s="96"/>
      <c r="V47" s="99"/>
      <c r="AA47" s="10">
        <v>7</v>
      </c>
      <c r="AB47" s="10">
        <v>7</v>
      </c>
      <c r="AC47" s="10">
        <v>5</v>
      </c>
      <c r="AD47" s="80">
        <f>AVERAGE(AA47:AC47)</f>
        <v>6.333333333333333</v>
      </c>
      <c r="AE47" s="10">
        <v>3</v>
      </c>
      <c r="AF47" s="10">
        <v>15</v>
      </c>
    </row>
    <row r="48" spans="1:32" x14ac:dyDescent="0.25">
      <c r="A48" s="3" t="s">
        <v>5</v>
      </c>
      <c r="B48" s="29" t="s">
        <v>74</v>
      </c>
      <c r="C48" s="6" t="s">
        <v>38</v>
      </c>
      <c r="D48" s="32">
        <f>COUNTIF(F48:U48,"*)")</f>
        <v>1</v>
      </c>
      <c r="E48" s="50">
        <f>SUM(G48+I48+K48+M48+O48+Q48+S48+U48)</f>
        <v>0</v>
      </c>
      <c r="F48" s="97" t="s">
        <v>68</v>
      </c>
      <c r="G48" s="118"/>
      <c r="H48" s="105" t="s">
        <v>113</v>
      </c>
      <c r="I48" s="119"/>
      <c r="J48" s="105" t="s">
        <v>68</v>
      </c>
      <c r="K48" s="119"/>
      <c r="L48" s="105" t="s">
        <v>68</v>
      </c>
      <c r="M48" s="106"/>
      <c r="N48" s="97" t="s">
        <v>68</v>
      </c>
      <c r="O48" s="106"/>
      <c r="P48" s="105" t="s">
        <v>68</v>
      </c>
      <c r="Q48" s="106"/>
      <c r="R48" s="105"/>
      <c r="S48" s="106"/>
      <c r="T48" s="97"/>
      <c r="U48" s="106"/>
      <c r="V48" s="104"/>
    </row>
    <row r="49" spans="1:32" x14ac:dyDescent="0.25">
      <c r="A49" s="3"/>
      <c r="B49" s="29"/>
      <c r="C49" s="6"/>
      <c r="D49" s="32"/>
      <c r="E49" s="50"/>
      <c r="F49" s="97"/>
      <c r="G49" s="118"/>
      <c r="H49" s="105"/>
      <c r="I49" s="119"/>
      <c r="J49" s="105"/>
      <c r="K49" s="119"/>
      <c r="L49" s="97"/>
      <c r="M49" s="106"/>
      <c r="N49" s="97"/>
      <c r="O49" s="106"/>
      <c r="P49" s="105"/>
      <c r="Q49" s="106"/>
      <c r="R49" s="105"/>
      <c r="S49" s="106"/>
      <c r="T49" s="97"/>
      <c r="U49" s="106"/>
      <c r="V49" s="104"/>
    </row>
    <row r="50" spans="1:32" ht="28.8" x14ac:dyDescent="0.3">
      <c r="A50" s="2"/>
      <c r="B50" s="92" t="s">
        <v>15</v>
      </c>
      <c r="C50" s="66"/>
      <c r="D50" s="36">
        <f t="shared" si="2"/>
        <v>0</v>
      </c>
      <c r="E50" s="12"/>
      <c r="F50" s="86" t="s">
        <v>2</v>
      </c>
      <c r="G50" s="87" t="s">
        <v>3</v>
      </c>
      <c r="H50" s="86" t="s">
        <v>2</v>
      </c>
      <c r="I50" s="87" t="s">
        <v>3</v>
      </c>
      <c r="J50" s="86" t="s">
        <v>2</v>
      </c>
      <c r="K50" s="87" t="s">
        <v>3</v>
      </c>
      <c r="L50" s="86" t="s">
        <v>2</v>
      </c>
      <c r="M50" s="87" t="s">
        <v>3</v>
      </c>
      <c r="N50" s="86" t="s">
        <v>2</v>
      </c>
      <c r="O50" s="87" t="s">
        <v>3</v>
      </c>
      <c r="P50" s="86" t="s">
        <v>2</v>
      </c>
      <c r="Q50" s="87" t="s">
        <v>3</v>
      </c>
      <c r="R50" s="86" t="s">
        <v>2</v>
      </c>
      <c r="S50" s="87" t="s">
        <v>3</v>
      </c>
      <c r="T50" s="86" t="s">
        <v>2</v>
      </c>
      <c r="U50" s="87" t="s">
        <v>3</v>
      </c>
      <c r="V50" s="36">
        <f>X50+Y50</f>
        <v>0</v>
      </c>
    </row>
    <row r="51" spans="1:32" x14ac:dyDescent="0.25">
      <c r="A51" s="3" t="s">
        <v>4</v>
      </c>
      <c r="B51" s="29" t="s">
        <v>105</v>
      </c>
      <c r="C51" s="6" t="s">
        <v>39</v>
      </c>
      <c r="D51" s="44">
        <f t="shared" ref="D51:D58" si="11">COUNTIF(F51:U51,"*)")</f>
        <v>1</v>
      </c>
      <c r="E51" s="50">
        <f t="shared" ref="E51:E58" si="12">SUM(G51+I51+K51+M51+O51+Q51+S51+U51)</f>
        <v>43</v>
      </c>
      <c r="F51" s="95">
        <v>10</v>
      </c>
      <c r="G51" s="96">
        <v>11</v>
      </c>
      <c r="H51" s="95">
        <v>8</v>
      </c>
      <c r="I51" s="96">
        <v>5</v>
      </c>
      <c r="J51" s="95" t="s">
        <v>68</v>
      </c>
      <c r="K51" s="96"/>
      <c r="L51" s="95" t="s">
        <v>136</v>
      </c>
      <c r="M51" s="96"/>
      <c r="N51" s="95">
        <v>14</v>
      </c>
      <c r="O51" s="96">
        <v>5</v>
      </c>
      <c r="P51" s="95">
        <v>7</v>
      </c>
      <c r="Q51" s="96">
        <v>12</v>
      </c>
      <c r="R51" s="95">
        <v>15</v>
      </c>
      <c r="S51" s="96">
        <v>4</v>
      </c>
      <c r="T51" s="95">
        <v>1</v>
      </c>
      <c r="U51" s="96">
        <v>6</v>
      </c>
      <c r="V51" s="99"/>
      <c r="AA51" s="94" t="s">
        <v>127</v>
      </c>
      <c r="AE51" s="10">
        <v>24</v>
      </c>
    </row>
    <row r="52" spans="1:32" x14ac:dyDescent="0.25">
      <c r="A52" s="3" t="s">
        <v>5</v>
      </c>
      <c r="B52" s="20" t="s">
        <v>110</v>
      </c>
      <c r="C52" s="6" t="s">
        <v>39</v>
      </c>
      <c r="D52" s="32">
        <f t="shared" si="11"/>
        <v>1</v>
      </c>
      <c r="E52" s="50">
        <f t="shared" si="12"/>
        <v>26</v>
      </c>
      <c r="F52" s="97">
        <v>15</v>
      </c>
      <c r="G52" s="120">
        <v>6</v>
      </c>
      <c r="H52" s="97">
        <v>6</v>
      </c>
      <c r="I52" s="121">
        <v>7</v>
      </c>
      <c r="J52" s="97" t="s">
        <v>68</v>
      </c>
      <c r="K52" s="121"/>
      <c r="L52" s="97" t="s">
        <v>136</v>
      </c>
      <c r="M52" s="98"/>
      <c r="N52" s="97">
        <v>15</v>
      </c>
      <c r="O52" s="98">
        <v>4</v>
      </c>
      <c r="P52" s="97">
        <v>15</v>
      </c>
      <c r="Q52" s="98">
        <v>4</v>
      </c>
      <c r="R52" s="97">
        <v>19</v>
      </c>
      <c r="S52" s="98">
        <v>1</v>
      </c>
      <c r="T52" s="97">
        <v>2</v>
      </c>
      <c r="U52" s="98">
        <v>4</v>
      </c>
      <c r="V52" s="104"/>
      <c r="AA52" s="94" t="s">
        <v>127</v>
      </c>
      <c r="AE52" s="10">
        <v>24</v>
      </c>
    </row>
    <row r="53" spans="1:32" x14ac:dyDescent="0.25">
      <c r="A53" s="3" t="s">
        <v>6</v>
      </c>
      <c r="B53" s="6" t="s">
        <v>72</v>
      </c>
      <c r="C53" s="6" t="s">
        <v>39</v>
      </c>
      <c r="D53" s="32">
        <f t="shared" si="11"/>
        <v>1</v>
      </c>
      <c r="E53" s="50">
        <f t="shared" si="12"/>
        <v>7</v>
      </c>
      <c r="F53" s="97">
        <v>25</v>
      </c>
      <c r="G53" s="120">
        <v>1</v>
      </c>
      <c r="H53" s="97">
        <v>11</v>
      </c>
      <c r="I53" s="121">
        <v>2</v>
      </c>
      <c r="J53" s="97" t="s">
        <v>68</v>
      </c>
      <c r="K53" s="121"/>
      <c r="L53" s="97" t="s">
        <v>136</v>
      </c>
      <c r="M53" s="98"/>
      <c r="N53" s="97" t="s">
        <v>68</v>
      </c>
      <c r="O53" s="98"/>
      <c r="P53" s="97" t="s">
        <v>68</v>
      </c>
      <c r="Q53" s="98"/>
      <c r="R53" s="97">
        <v>25</v>
      </c>
      <c r="S53" s="98">
        <v>1</v>
      </c>
      <c r="T53" s="97">
        <v>3</v>
      </c>
      <c r="U53" s="98">
        <v>3</v>
      </c>
      <c r="V53" s="104"/>
      <c r="AA53" s="94" t="s">
        <v>127</v>
      </c>
      <c r="AE53" s="10">
        <v>24</v>
      </c>
    </row>
    <row r="54" spans="1:32" x14ac:dyDescent="0.25">
      <c r="A54" s="3" t="s">
        <v>7</v>
      </c>
      <c r="B54" s="29" t="s">
        <v>107</v>
      </c>
      <c r="C54" s="6" t="s">
        <v>39</v>
      </c>
      <c r="D54" s="32">
        <f t="shared" si="11"/>
        <v>1</v>
      </c>
      <c r="E54" s="50">
        <f t="shared" si="12"/>
        <v>3</v>
      </c>
      <c r="F54" s="97" t="s">
        <v>113</v>
      </c>
      <c r="G54" s="120"/>
      <c r="H54" s="97" t="s">
        <v>118</v>
      </c>
      <c r="I54" s="121"/>
      <c r="J54" s="97" t="s">
        <v>68</v>
      </c>
      <c r="K54" s="121"/>
      <c r="L54" s="97">
        <v>16</v>
      </c>
      <c r="M54" s="98">
        <v>1</v>
      </c>
      <c r="N54" s="97" t="s">
        <v>68</v>
      </c>
      <c r="O54" s="98"/>
      <c r="P54" s="97" t="s">
        <v>68</v>
      </c>
      <c r="Q54" s="98"/>
      <c r="R54" s="97" t="s">
        <v>68</v>
      </c>
      <c r="S54" s="98"/>
      <c r="T54" s="130">
        <v>4</v>
      </c>
      <c r="U54" s="98">
        <v>2</v>
      </c>
      <c r="V54" s="104"/>
      <c r="AA54" s="10" t="s">
        <v>68</v>
      </c>
      <c r="AB54" s="10" t="s">
        <v>68</v>
      </c>
      <c r="AC54" s="10" t="s">
        <v>68</v>
      </c>
    </row>
    <row r="55" spans="1:32" x14ac:dyDescent="0.25">
      <c r="A55" s="3" t="s">
        <v>8</v>
      </c>
      <c r="B55" s="6" t="s">
        <v>84</v>
      </c>
      <c r="C55" s="6" t="s">
        <v>39</v>
      </c>
      <c r="D55" s="32">
        <f t="shared" si="11"/>
        <v>1</v>
      </c>
      <c r="E55" s="50">
        <f t="shared" si="12"/>
        <v>3</v>
      </c>
      <c r="F55" s="97">
        <v>30</v>
      </c>
      <c r="G55" s="120">
        <v>1</v>
      </c>
      <c r="H55" s="130">
        <v>16</v>
      </c>
      <c r="I55" s="121">
        <v>1</v>
      </c>
      <c r="J55" s="97" t="s">
        <v>68</v>
      </c>
      <c r="K55" s="122"/>
      <c r="L55" s="97" t="s">
        <v>136</v>
      </c>
      <c r="M55" s="98"/>
      <c r="N55" s="131">
        <v>18</v>
      </c>
      <c r="O55" s="98">
        <v>1</v>
      </c>
      <c r="P55" s="97" t="s">
        <v>68</v>
      </c>
      <c r="Q55" s="98"/>
      <c r="R55" s="97" t="s">
        <v>68</v>
      </c>
      <c r="S55" s="98"/>
      <c r="T55" s="97" t="s">
        <v>68</v>
      </c>
      <c r="U55" s="98"/>
      <c r="V55" s="104"/>
      <c r="AA55" s="94" t="s">
        <v>127</v>
      </c>
      <c r="AE55" s="10">
        <v>24</v>
      </c>
    </row>
    <row r="56" spans="1:32" x14ac:dyDescent="0.25">
      <c r="A56" s="3" t="s">
        <v>9</v>
      </c>
      <c r="B56" s="29" t="s">
        <v>71</v>
      </c>
      <c r="C56" s="6" t="s">
        <v>73</v>
      </c>
      <c r="D56" s="32">
        <f t="shared" si="11"/>
        <v>1</v>
      </c>
      <c r="E56" s="50">
        <f t="shared" si="12"/>
        <v>3</v>
      </c>
      <c r="F56" s="97" t="s">
        <v>112</v>
      </c>
      <c r="G56" s="120"/>
      <c r="H56" s="97" t="s">
        <v>68</v>
      </c>
      <c r="I56" s="121"/>
      <c r="J56" s="97" t="s">
        <v>68</v>
      </c>
      <c r="K56" s="121"/>
      <c r="L56" s="97" t="s">
        <v>68</v>
      </c>
      <c r="M56" s="98"/>
      <c r="N56" s="97" t="s">
        <v>68</v>
      </c>
      <c r="O56" s="98"/>
      <c r="P56" s="130">
        <v>16</v>
      </c>
      <c r="Q56" s="98">
        <v>3</v>
      </c>
      <c r="R56" s="97" t="s">
        <v>68</v>
      </c>
      <c r="S56" s="98"/>
      <c r="T56" s="97" t="s">
        <v>68</v>
      </c>
      <c r="U56" s="98"/>
      <c r="V56" s="104"/>
      <c r="AA56" s="94" t="s">
        <v>127</v>
      </c>
      <c r="AE56" s="10">
        <v>24</v>
      </c>
    </row>
    <row r="57" spans="1:32" x14ac:dyDescent="0.25">
      <c r="A57" s="3" t="s">
        <v>10</v>
      </c>
      <c r="B57" s="20" t="s">
        <v>119</v>
      </c>
      <c r="C57" s="6" t="s">
        <v>120</v>
      </c>
      <c r="D57" s="32">
        <f t="shared" si="11"/>
        <v>1</v>
      </c>
      <c r="E57" s="50">
        <f t="shared" si="12"/>
        <v>1</v>
      </c>
      <c r="F57" s="97" t="s">
        <v>112</v>
      </c>
      <c r="G57" s="120"/>
      <c r="H57" s="130">
        <v>20</v>
      </c>
      <c r="I57" s="121">
        <v>1</v>
      </c>
      <c r="J57" s="97" t="s">
        <v>68</v>
      </c>
      <c r="K57" s="121"/>
      <c r="L57" s="97" t="s">
        <v>68</v>
      </c>
      <c r="M57" s="98"/>
      <c r="N57" s="97" t="s">
        <v>68</v>
      </c>
      <c r="O57" s="98"/>
      <c r="P57" s="97" t="s">
        <v>68</v>
      </c>
      <c r="Q57" s="98"/>
      <c r="R57" s="97" t="s">
        <v>68</v>
      </c>
      <c r="S57" s="98"/>
      <c r="T57" s="97" t="s">
        <v>68</v>
      </c>
      <c r="U57" s="98"/>
      <c r="V57" s="104"/>
    </row>
    <row r="58" spans="1:32" x14ac:dyDescent="0.25">
      <c r="A58" s="3" t="s">
        <v>11</v>
      </c>
      <c r="B58" s="20" t="s">
        <v>70</v>
      </c>
      <c r="C58" s="6" t="s">
        <v>39</v>
      </c>
      <c r="D58" s="32">
        <f t="shared" si="11"/>
        <v>1</v>
      </c>
      <c r="E58" s="50">
        <f t="shared" si="12"/>
        <v>1</v>
      </c>
      <c r="F58" s="130">
        <v>26</v>
      </c>
      <c r="G58" s="120">
        <v>1</v>
      </c>
      <c r="H58" s="97" t="s">
        <v>112</v>
      </c>
      <c r="I58" s="121"/>
      <c r="J58" s="97" t="s">
        <v>68</v>
      </c>
      <c r="K58" s="122"/>
      <c r="L58" s="97" t="s">
        <v>130</v>
      </c>
      <c r="M58" s="98"/>
      <c r="N58" s="97" t="s">
        <v>68</v>
      </c>
      <c r="O58" s="98"/>
      <c r="P58" s="97" t="s">
        <v>68</v>
      </c>
      <c r="Q58" s="98"/>
      <c r="R58" s="97" t="s">
        <v>68</v>
      </c>
      <c r="S58" s="98"/>
      <c r="T58" s="97" t="s">
        <v>68</v>
      </c>
      <c r="U58" s="98"/>
      <c r="V58" s="104"/>
    </row>
    <row r="59" spans="1:32" x14ac:dyDescent="0.25">
      <c r="A59" s="3"/>
      <c r="B59" s="20"/>
      <c r="C59" s="6"/>
      <c r="D59" s="32"/>
      <c r="E59" s="50"/>
      <c r="F59" s="97"/>
      <c r="G59" s="120"/>
      <c r="H59" s="97"/>
      <c r="I59" s="121"/>
      <c r="J59" s="97"/>
      <c r="K59" s="121"/>
      <c r="L59" s="97"/>
      <c r="M59" s="98"/>
      <c r="N59" s="97"/>
      <c r="O59" s="98"/>
      <c r="P59" s="97"/>
      <c r="Q59" s="98"/>
      <c r="R59" s="97"/>
      <c r="S59" s="98"/>
      <c r="T59" s="97"/>
      <c r="U59" s="98"/>
      <c r="V59" s="104"/>
      <c r="AA59" s="10" t="s">
        <v>68</v>
      </c>
      <c r="AB59" s="10" t="s">
        <v>68</v>
      </c>
      <c r="AC59" s="10" t="s">
        <v>68</v>
      </c>
    </row>
    <row r="60" spans="1:32" x14ac:dyDescent="0.25">
      <c r="A60" s="3"/>
      <c r="B60" s="6"/>
      <c r="C60" s="20"/>
      <c r="D60" s="32"/>
      <c r="E60" s="50"/>
      <c r="F60" s="97"/>
      <c r="G60" s="98"/>
      <c r="H60" s="97"/>
      <c r="I60" s="98"/>
      <c r="J60" s="97"/>
      <c r="K60" s="98"/>
      <c r="L60" s="97"/>
      <c r="M60" s="98"/>
      <c r="N60" s="97"/>
      <c r="O60" s="98"/>
      <c r="P60" s="97"/>
      <c r="Q60" s="98"/>
      <c r="R60" s="97"/>
      <c r="S60" s="98"/>
      <c r="T60" s="97"/>
      <c r="U60" s="98"/>
      <c r="V60" s="104"/>
      <c r="AA60" s="10" t="s">
        <v>68</v>
      </c>
      <c r="AB60" s="10">
        <v>23</v>
      </c>
      <c r="AC60" s="10">
        <v>10</v>
      </c>
      <c r="AD60" s="80">
        <f>AVERAGE(AA60:AC60)</f>
        <v>16.5</v>
      </c>
      <c r="AE60" s="10">
        <v>1</v>
      </c>
      <c r="AF60" s="10">
        <v>33</v>
      </c>
    </row>
    <row r="61" spans="1:32" x14ac:dyDescent="0.25">
      <c r="A61" s="3"/>
      <c r="B61" s="7"/>
      <c r="C61" s="7"/>
      <c r="D61" s="31">
        <f>COUNTIF(F61:U61,"*)")</f>
        <v>0</v>
      </c>
      <c r="E61" s="26"/>
      <c r="F61" s="123"/>
      <c r="G61" s="124"/>
      <c r="H61" s="123"/>
      <c r="I61" s="124"/>
      <c r="J61" s="110"/>
      <c r="K61" s="111"/>
      <c r="L61" s="110"/>
      <c r="M61" s="111"/>
      <c r="N61" s="110"/>
      <c r="O61" s="111"/>
      <c r="P61" s="110"/>
      <c r="Q61" s="111"/>
      <c r="R61" s="110"/>
      <c r="S61" s="111"/>
      <c r="T61" s="110"/>
      <c r="U61" s="111"/>
      <c r="V61" s="112">
        <f>X61+Y61</f>
        <v>0</v>
      </c>
    </row>
    <row r="62" spans="1:32" x14ac:dyDescent="0.25">
      <c r="A62" s="91">
        <f>COUNTA(A10:A61)</f>
        <v>37</v>
      </c>
      <c r="B62" s="22"/>
      <c r="C62" s="27" t="s">
        <v>18</v>
      </c>
      <c r="D62" s="32"/>
      <c r="E62" s="50">
        <f>SUM(E10:E61)</f>
        <v>715</v>
      </c>
      <c r="F62" s="14"/>
      <c r="G62" s="14">
        <f>SUM(G10:G61)</f>
        <v>20</v>
      </c>
      <c r="H62" s="14"/>
      <c r="I62" s="14">
        <f>SUM(I10:I61)</f>
        <v>48</v>
      </c>
      <c r="J62" s="14"/>
      <c r="K62" s="14">
        <f>SUM(K10:K61)</f>
        <v>91</v>
      </c>
      <c r="L62" s="14"/>
      <c r="M62" s="14">
        <f>SUM(M10:M61)</f>
        <v>40</v>
      </c>
      <c r="N62" s="14"/>
      <c r="O62" s="14">
        <f>SUM(O10:O61)</f>
        <v>57</v>
      </c>
      <c r="P62" s="14"/>
      <c r="Q62" s="14">
        <f>SUM(Q10:Q61)</f>
        <v>193</v>
      </c>
      <c r="R62" s="14"/>
      <c r="S62" s="14">
        <f>SUM(S10:S61)</f>
        <v>192</v>
      </c>
      <c r="T62" s="14"/>
      <c r="U62" s="14">
        <f>SUM(U10:U61)</f>
        <v>74</v>
      </c>
      <c r="V62" s="32"/>
    </row>
    <row r="63" spans="1:32" x14ac:dyDescent="0.25">
      <c r="A63" s="23"/>
      <c r="B63" s="24" t="s">
        <v>17</v>
      </c>
      <c r="C63" s="6"/>
      <c r="D63" s="54"/>
      <c r="E63" s="11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30"/>
    </row>
    <row r="64" spans="1:32" x14ac:dyDescent="0.25">
      <c r="A64" s="24"/>
      <c r="B64" s="21" t="s">
        <v>4</v>
      </c>
      <c r="C64" s="6" t="s">
        <v>39</v>
      </c>
      <c r="D64" s="30"/>
      <c r="E64" s="11">
        <f t="shared" ref="E64:E73" ca="1" si="13">G64+I64+K64+M64+O64+Q64+S64+V64+U64</f>
        <v>325</v>
      </c>
      <c r="F64" s="15"/>
      <c r="G64" s="15">
        <f t="shared" ref="G64:G73" ca="1" si="14">SUMIF($C$10:$U$61,C64,$G$10:$G$61)</f>
        <v>20</v>
      </c>
      <c r="H64" s="15"/>
      <c r="I64" s="15">
        <f t="shared" ref="I64:I73" ca="1" si="15">SUMIF($C$10:$U$61,C64,$I$10:$I$61)</f>
        <v>35</v>
      </c>
      <c r="J64" s="15">
        <f ca="1">SUMIF($C$10:$U$61,E64,$I$10:$I$61)</f>
        <v>0</v>
      </c>
      <c r="K64" s="15">
        <f t="shared" ref="K64:K73" ca="1" si="16">SUMIF($C$10:$U$61,C64,$K$10:$K$61)</f>
        <v>20</v>
      </c>
      <c r="L64" s="15"/>
      <c r="M64" s="15">
        <f t="shared" ref="M64:M73" ca="1" si="17">SUMIF($C$10:$U$61,C64,$M$10:$M$61)</f>
        <v>21</v>
      </c>
      <c r="N64" s="15"/>
      <c r="O64" s="15">
        <f t="shared" ref="O64:O73" ca="1" si="18">SUMIF($C$10:$U$61,C64,$O$10:$O$61)</f>
        <v>10</v>
      </c>
      <c r="P64" s="15"/>
      <c r="Q64" s="15">
        <f t="shared" ref="Q64:Q73" ca="1" si="19">SUMIF($C$10:$U$61,C64,$Q$10:$Q$61)</f>
        <v>78</v>
      </c>
      <c r="R64" s="15"/>
      <c r="S64" s="15">
        <f t="shared" ref="S64:S73" ca="1" si="20">SUMIF($C$10:$U$61,C64,$S$10:$S$61)</f>
        <v>90</v>
      </c>
      <c r="T64" s="15"/>
      <c r="U64" s="15">
        <f t="shared" ref="U64:U73" ca="1" si="21">SUMIF($C$10:$U$61,C64,$U$10:$U$61)</f>
        <v>51</v>
      </c>
      <c r="V64" s="51">
        <f t="shared" ref="V64:V74" ca="1" si="22">SUMIF($C$10:$U$61,C64,$V$10:$V$61)</f>
        <v>0</v>
      </c>
      <c r="X64" s="48">
        <f t="shared" ref="X64:X73" ca="1" si="23">E64/$E$75</f>
        <v>0.44951590594744123</v>
      </c>
    </row>
    <row r="65" spans="1:24" x14ac:dyDescent="0.25">
      <c r="A65" s="24"/>
      <c r="B65" s="21" t="s">
        <v>5</v>
      </c>
      <c r="C65" s="6" t="s">
        <v>38</v>
      </c>
      <c r="D65" s="32"/>
      <c r="E65" s="11">
        <f t="shared" ca="1" si="13"/>
        <v>232</v>
      </c>
      <c r="F65" s="15"/>
      <c r="G65" s="15">
        <f t="shared" ca="1" si="14"/>
        <v>0</v>
      </c>
      <c r="H65" s="15"/>
      <c r="I65" s="15">
        <f t="shared" ca="1" si="15"/>
        <v>5</v>
      </c>
      <c r="J65" s="15"/>
      <c r="K65" s="15">
        <f t="shared" ca="1" si="16"/>
        <v>31</v>
      </c>
      <c r="L65" s="15"/>
      <c r="M65" s="15">
        <f t="shared" ca="1" si="17"/>
        <v>15</v>
      </c>
      <c r="N65" s="15"/>
      <c r="O65" s="15">
        <f t="shared" ca="1" si="18"/>
        <v>47</v>
      </c>
      <c r="P65" s="15"/>
      <c r="Q65" s="15">
        <f t="shared" ca="1" si="19"/>
        <v>61</v>
      </c>
      <c r="R65" s="15"/>
      <c r="S65" s="15">
        <f t="shared" ca="1" si="20"/>
        <v>56</v>
      </c>
      <c r="T65" s="15"/>
      <c r="U65" s="15">
        <f t="shared" ca="1" si="21"/>
        <v>9</v>
      </c>
      <c r="V65" s="51">
        <f t="shared" ca="1" si="22"/>
        <v>8</v>
      </c>
      <c r="X65" s="48">
        <f t="shared" ca="1" si="23"/>
        <v>0.32088520055325037</v>
      </c>
    </row>
    <row r="66" spans="1:24" x14ac:dyDescent="0.25">
      <c r="A66" s="24"/>
      <c r="B66" s="21" t="s">
        <v>6</v>
      </c>
      <c r="C66" s="6" t="s">
        <v>89</v>
      </c>
      <c r="D66" s="30"/>
      <c r="E66" s="11">
        <f t="shared" ca="1" si="13"/>
        <v>82</v>
      </c>
      <c r="F66" s="15"/>
      <c r="G66" s="15">
        <f t="shared" ca="1" si="14"/>
        <v>0</v>
      </c>
      <c r="H66" s="15"/>
      <c r="I66" s="15">
        <f t="shared" ca="1" si="15"/>
        <v>0</v>
      </c>
      <c r="J66" s="15"/>
      <c r="K66" s="15">
        <f t="shared" ca="1" si="16"/>
        <v>6</v>
      </c>
      <c r="L66" s="15"/>
      <c r="M66" s="15">
        <f t="shared" ca="1" si="17"/>
        <v>0</v>
      </c>
      <c r="N66" s="15"/>
      <c r="O66" s="15">
        <f t="shared" ca="1" si="18"/>
        <v>0</v>
      </c>
      <c r="P66" s="15"/>
      <c r="Q66" s="15">
        <f t="shared" ca="1" si="19"/>
        <v>33</v>
      </c>
      <c r="R66" s="15"/>
      <c r="S66" s="15">
        <f t="shared" ca="1" si="20"/>
        <v>35</v>
      </c>
      <c r="T66" s="15"/>
      <c r="U66" s="15">
        <f t="shared" ca="1" si="21"/>
        <v>8</v>
      </c>
      <c r="V66" s="51">
        <f t="shared" ca="1" si="22"/>
        <v>0</v>
      </c>
      <c r="X66" s="48">
        <f t="shared" ca="1" si="23"/>
        <v>0.11341632088520055</v>
      </c>
    </row>
    <row r="67" spans="1:24" x14ac:dyDescent="0.25">
      <c r="A67" s="24"/>
      <c r="B67" s="21" t="s">
        <v>7</v>
      </c>
      <c r="C67" s="6" t="s">
        <v>41</v>
      </c>
      <c r="D67" s="30"/>
      <c r="E67" s="11">
        <f t="shared" ca="1" si="13"/>
        <v>40</v>
      </c>
      <c r="F67" s="16"/>
      <c r="G67" s="15">
        <f t="shared" ca="1" si="14"/>
        <v>0</v>
      </c>
      <c r="H67" s="15"/>
      <c r="I67" s="15">
        <f t="shared" ca="1" si="15"/>
        <v>5</v>
      </c>
      <c r="J67" s="15"/>
      <c r="K67" s="15">
        <f t="shared" ca="1" si="16"/>
        <v>1</v>
      </c>
      <c r="L67" s="15"/>
      <c r="M67" s="15">
        <f t="shared" ca="1" si="17"/>
        <v>3</v>
      </c>
      <c r="N67" s="15"/>
      <c r="O67" s="15">
        <f t="shared" ca="1" si="18"/>
        <v>0</v>
      </c>
      <c r="P67" s="15"/>
      <c r="Q67" s="15">
        <f t="shared" ca="1" si="19"/>
        <v>18</v>
      </c>
      <c r="R67" s="15"/>
      <c r="S67" s="15">
        <f t="shared" ca="1" si="20"/>
        <v>11</v>
      </c>
      <c r="T67" s="15"/>
      <c r="U67" s="15">
        <f t="shared" ca="1" si="21"/>
        <v>2</v>
      </c>
      <c r="V67" s="51">
        <f t="shared" ca="1" si="22"/>
        <v>0</v>
      </c>
      <c r="X67" s="48">
        <f t="shared" ca="1" si="23"/>
        <v>5.5325034578146609E-2</v>
      </c>
    </row>
    <row r="68" spans="1:24" x14ac:dyDescent="0.25">
      <c r="A68" s="24"/>
      <c r="B68" s="21" t="s">
        <v>8</v>
      </c>
      <c r="C68" s="6" t="s">
        <v>138</v>
      </c>
      <c r="D68" s="30"/>
      <c r="E68" s="11">
        <f t="shared" ca="1" si="13"/>
        <v>16</v>
      </c>
      <c r="F68" s="16"/>
      <c r="G68" s="15">
        <f t="shared" ca="1" si="14"/>
        <v>0</v>
      </c>
      <c r="H68" s="15"/>
      <c r="I68" s="15">
        <f t="shared" ca="1" si="15"/>
        <v>0</v>
      </c>
      <c r="J68" s="15"/>
      <c r="K68" s="15">
        <f t="shared" ca="1" si="16"/>
        <v>16</v>
      </c>
      <c r="L68" s="15"/>
      <c r="M68" s="15">
        <f t="shared" ca="1" si="17"/>
        <v>0</v>
      </c>
      <c r="N68" s="15"/>
      <c r="O68" s="15">
        <f t="shared" ca="1" si="18"/>
        <v>0</v>
      </c>
      <c r="P68" s="15"/>
      <c r="Q68" s="15">
        <f t="shared" ca="1" si="19"/>
        <v>0</v>
      </c>
      <c r="R68" s="15"/>
      <c r="S68" s="15">
        <f t="shared" ca="1" si="20"/>
        <v>0</v>
      </c>
      <c r="T68" s="15"/>
      <c r="U68" s="15">
        <f t="shared" ca="1" si="21"/>
        <v>0</v>
      </c>
      <c r="V68" s="51">
        <f t="shared" ca="1" si="22"/>
        <v>0</v>
      </c>
      <c r="X68" s="48">
        <f t="shared" ca="1" si="23"/>
        <v>2.2130013831258646E-2</v>
      </c>
    </row>
    <row r="69" spans="1:24" x14ac:dyDescent="0.25">
      <c r="A69" s="24"/>
      <c r="B69" s="21" t="s">
        <v>9</v>
      </c>
      <c r="C69" s="6" t="s">
        <v>93</v>
      </c>
      <c r="D69" s="30"/>
      <c r="E69" s="11">
        <f t="shared" ca="1" si="13"/>
        <v>9</v>
      </c>
      <c r="F69" s="15"/>
      <c r="G69" s="15">
        <f t="shared" ca="1" si="14"/>
        <v>0</v>
      </c>
      <c r="H69" s="15"/>
      <c r="I69" s="15">
        <f t="shared" ca="1" si="15"/>
        <v>1</v>
      </c>
      <c r="J69" s="15"/>
      <c r="K69" s="15">
        <f t="shared" ca="1" si="16"/>
        <v>4</v>
      </c>
      <c r="L69" s="15"/>
      <c r="M69" s="15">
        <f t="shared" ca="1" si="17"/>
        <v>0</v>
      </c>
      <c r="N69" s="15"/>
      <c r="O69" s="15">
        <f t="shared" ca="1" si="18"/>
        <v>0</v>
      </c>
      <c r="P69" s="15"/>
      <c r="Q69" s="15">
        <f t="shared" ca="1" si="19"/>
        <v>0</v>
      </c>
      <c r="R69" s="15"/>
      <c r="S69" s="15">
        <f t="shared" ca="1" si="20"/>
        <v>0</v>
      </c>
      <c r="T69" s="15"/>
      <c r="U69" s="15">
        <f t="shared" ca="1" si="21"/>
        <v>4</v>
      </c>
      <c r="V69" s="51">
        <f t="shared" ca="1" si="22"/>
        <v>0</v>
      </c>
      <c r="X69" s="48">
        <f t="shared" ca="1" si="23"/>
        <v>1.2448132780082987E-2</v>
      </c>
    </row>
    <row r="70" spans="1:24" x14ac:dyDescent="0.25">
      <c r="A70" s="67"/>
      <c r="B70" s="21" t="s">
        <v>10</v>
      </c>
      <c r="C70" s="20" t="s">
        <v>91</v>
      </c>
      <c r="D70" s="54"/>
      <c r="E70" s="11">
        <f t="shared" ca="1" si="13"/>
        <v>8</v>
      </c>
      <c r="F70" s="68"/>
      <c r="G70" s="15">
        <f t="shared" ca="1" si="14"/>
        <v>0</v>
      </c>
      <c r="H70" s="68"/>
      <c r="I70" s="15">
        <f t="shared" ca="1" si="15"/>
        <v>0</v>
      </c>
      <c r="J70" s="68"/>
      <c r="K70" s="15">
        <f t="shared" ca="1" si="16"/>
        <v>8</v>
      </c>
      <c r="L70" s="68"/>
      <c r="M70" s="15">
        <f t="shared" ca="1" si="17"/>
        <v>0</v>
      </c>
      <c r="N70" s="68"/>
      <c r="O70" s="15">
        <f t="shared" ca="1" si="18"/>
        <v>0</v>
      </c>
      <c r="P70" s="68"/>
      <c r="Q70" s="15">
        <f t="shared" ca="1" si="19"/>
        <v>0</v>
      </c>
      <c r="R70" s="68"/>
      <c r="S70" s="15">
        <f t="shared" ca="1" si="20"/>
        <v>0</v>
      </c>
      <c r="T70" s="68"/>
      <c r="U70" s="15">
        <f t="shared" ca="1" si="21"/>
        <v>0</v>
      </c>
      <c r="V70" s="51">
        <f t="shared" ca="1" si="22"/>
        <v>0</v>
      </c>
      <c r="X70" s="48">
        <f t="shared" ca="1" si="23"/>
        <v>1.1065006915629323E-2</v>
      </c>
    </row>
    <row r="71" spans="1:24" x14ac:dyDescent="0.25">
      <c r="A71" s="67"/>
      <c r="B71" s="21" t="s">
        <v>11</v>
      </c>
      <c r="C71" s="20" t="s">
        <v>40</v>
      </c>
      <c r="D71" s="54"/>
      <c r="E71" s="11">
        <f t="shared" ca="1" si="13"/>
        <v>7</v>
      </c>
      <c r="F71" s="68"/>
      <c r="G71" s="15">
        <f t="shared" ca="1" si="14"/>
        <v>0</v>
      </c>
      <c r="H71" s="68"/>
      <c r="I71" s="15">
        <f t="shared" ca="1" si="15"/>
        <v>1</v>
      </c>
      <c r="J71" s="68"/>
      <c r="K71" s="15">
        <f t="shared" ca="1" si="16"/>
        <v>5</v>
      </c>
      <c r="L71" s="68"/>
      <c r="M71" s="15">
        <f t="shared" ca="1" si="17"/>
        <v>1</v>
      </c>
      <c r="N71" s="68"/>
      <c r="O71" s="15">
        <f t="shared" ca="1" si="18"/>
        <v>0</v>
      </c>
      <c r="P71" s="68"/>
      <c r="Q71" s="15">
        <f t="shared" ca="1" si="19"/>
        <v>0</v>
      </c>
      <c r="R71" s="68"/>
      <c r="S71" s="15">
        <f t="shared" ca="1" si="20"/>
        <v>0</v>
      </c>
      <c r="T71" s="68"/>
      <c r="U71" s="15">
        <f t="shared" ca="1" si="21"/>
        <v>0</v>
      </c>
      <c r="V71" s="51">
        <f t="shared" ca="1" si="22"/>
        <v>0</v>
      </c>
      <c r="X71" s="48">
        <f t="shared" ca="1" si="23"/>
        <v>9.6818810511756573E-3</v>
      </c>
    </row>
    <row r="72" spans="1:24" x14ac:dyDescent="0.25">
      <c r="A72" s="67"/>
      <c r="B72" s="21" t="s">
        <v>12</v>
      </c>
      <c r="C72" s="20" t="s">
        <v>73</v>
      </c>
      <c r="D72" s="54"/>
      <c r="E72" s="11">
        <f t="shared" ca="1" si="13"/>
        <v>3</v>
      </c>
      <c r="F72" s="68"/>
      <c r="G72" s="15">
        <f t="shared" ca="1" si="14"/>
        <v>0</v>
      </c>
      <c r="H72" s="68"/>
      <c r="I72" s="15">
        <f t="shared" ca="1" si="15"/>
        <v>0</v>
      </c>
      <c r="J72" s="68"/>
      <c r="K72" s="15">
        <f t="shared" ca="1" si="16"/>
        <v>0</v>
      </c>
      <c r="L72" s="68"/>
      <c r="M72" s="15">
        <f t="shared" ca="1" si="17"/>
        <v>0</v>
      </c>
      <c r="N72" s="68"/>
      <c r="O72" s="15">
        <f t="shared" ca="1" si="18"/>
        <v>0</v>
      </c>
      <c r="P72" s="68"/>
      <c r="Q72" s="15">
        <f t="shared" ca="1" si="19"/>
        <v>3</v>
      </c>
      <c r="R72" s="68"/>
      <c r="S72" s="15">
        <f t="shared" ca="1" si="20"/>
        <v>0</v>
      </c>
      <c r="T72" s="68"/>
      <c r="U72" s="15">
        <f t="shared" ca="1" si="21"/>
        <v>0</v>
      </c>
      <c r="V72" s="51">
        <f t="shared" ca="1" si="22"/>
        <v>0</v>
      </c>
      <c r="X72" s="48">
        <f t="shared" ca="1" si="23"/>
        <v>4.1493775933609959E-3</v>
      </c>
    </row>
    <row r="73" spans="1:24" x14ac:dyDescent="0.25">
      <c r="A73" s="67"/>
      <c r="B73" s="21" t="s">
        <v>19</v>
      </c>
      <c r="C73" s="20" t="s">
        <v>120</v>
      </c>
      <c r="D73" s="54"/>
      <c r="E73" s="11">
        <f t="shared" ca="1" si="13"/>
        <v>1</v>
      </c>
      <c r="F73" s="68"/>
      <c r="G73" s="15">
        <f t="shared" ca="1" si="14"/>
        <v>0</v>
      </c>
      <c r="H73" s="68"/>
      <c r="I73" s="15">
        <f t="shared" ca="1" si="15"/>
        <v>1</v>
      </c>
      <c r="J73" s="68"/>
      <c r="K73" s="15">
        <f t="shared" ca="1" si="16"/>
        <v>0</v>
      </c>
      <c r="L73" s="68"/>
      <c r="M73" s="15">
        <f t="shared" ca="1" si="17"/>
        <v>0</v>
      </c>
      <c r="N73" s="68"/>
      <c r="O73" s="15">
        <f t="shared" ca="1" si="18"/>
        <v>0</v>
      </c>
      <c r="P73" s="68"/>
      <c r="Q73" s="15">
        <f t="shared" ca="1" si="19"/>
        <v>0</v>
      </c>
      <c r="R73" s="68"/>
      <c r="S73" s="15">
        <f t="shared" ca="1" si="20"/>
        <v>0</v>
      </c>
      <c r="T73" s="68"/>
      <c r="U73" s="15">
        <f t="shared" ca="1" si="21"/>
        <v>0</v>
      </c>
      <c r="V73" s="51">
        <f t="shared" ca="1" si="22"/>
        <v>0</v>
      </c>
      <c r="X73" s="48">
        <f t="shared" ca="1" si="23"/>
        <v>1.3831258644536654E-3</v>
      </c>
    </row>
    <row r="74" spans="1:24" x14ac:dyDescent="0.25">
      <c r="A74" s="57"/>
      <c r="B74" s="52"/>
      <c r="C74" s="7"/>
      <c r="D74" s="31"/>
      <c r="E74" s="2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9"/>
      <c r="V74" s="26">
        <f t="shared" ca="1" si="22"/>
        <v>0</v>
      </c>
      <c r="X74" s="48"/>
    </row>
    <row r="75" spans="1:24" x14ac:dyDescent="0.25">
      <c r="A75" s="25"/>
      <c r="B75" s="25"/>
      <c r="C75" s="28"/>
      <c r="D75" s="33"/>
      <c r="E75" s="56">
        <f ca="1">SUM(E64:E74)</f>
        <v>723</v>
      </c>
      <c r="F75" s="19"/>
      <c r="G75" s="18">
        <f ca="1">SUM(G64:G74)</f>
        <v>20</v>
      </c>
      <c r="H75" s="18"/>
      <c r="I75" s="18">
        <f ca="1">SUM(I64:I74)</f>
        <v>48</v>
      </c>
      <c r="J75" s="18"/>
      <c r="K75" s="18">
        <f ca="1">SUM(K64:K74)</f>
        <v>91</v>
      </c>
      <c r="L75" s="18"/>
      <c r="M75" s="18">
        <f ca="1">SUM(M64:M74)</f>
        <v>40</v>
      </c>
      <c r="N75" s="18"/>
      <c r="O75" s="18">
        <f ca="1">SUM(O64:O74)</f>
        <v>57</v>
      </c>
      <c r="P75" s="18"/>
      <c r="Q75" s="18">
        <f ca="1">SUM(Q64:Q74)</f>
        <v>193</v>
      </c>
      <c r="R75" s="18"/>
      <c r="S75" s="18">
        <f ca="1">SUM(S64:S74)</f>
        <v>192</v>
      </c>
      <c r="T75" s="18"/>
      <c r="U75" s="18">
        <f ca="1">SUM(U64:U74)</f>
        <v>74</v>
      </c>
      <c r="V75" s="33">
        <f ca="1">SUM(V64:V74)</f>
        <v>8</v>
      </c>
      <c r="X75" s="49">
        <f ca="1">SUM(X64:X74)</f>
        <v>1</v>
      </c>
    </row>
  </sheetData>
  <sortState xmlns:xlrd2="http://schemas.microsoft.com/office/spreadsheetml/2017/richdata2" ref="C64:X73">
    <sortCondition descending="1" ref="E64:E73"/>
  </sortState>
  <mergeCells count="70">
    <mergeCell ref="AA6:AB6"/>
    <mergeCell ref="P6:Q6"/>
    <mergeCell ref="R6:S6"/>
    <mergeCell ref="N7:O7"/>
    <mergeCell ref="P8:Q8"/>
    <mergeCell ref="R8:S8"/>
    <mergeCell ref="T8:U8"/>
    <mergeCell ref="T7:U7"/>
    <mergeCell ref="P7:Q7"/>
    <mergeCell ref="R7:S7"/>
    <mergeCell ref="T6:U6"/>
    <mergeCell ref="F8:G8"/>
    <mergeCell ref="H8:I8"/>
    <mergeCell ref="J8:K8"/>
    <mergeCell ref="L8:M8"/>
    <mergeCell ref="N8:O8"/>
    <mergeCell ref="P5:Q5"/>
    <mergeCell ref="R5:S5"/>
    <mergeCell ref="T5:U5"/>
    <mergeCell ref="F6:G6"/>
    <mergeCell ref="H6:I6"/>
    <mergeCell ref="J6:K6"/>
    <mergeCell ref="L6:M6"/>
    <mergeCell ref="N6:O6"/>
    <mergeCell ref="H5:I5"/>
    <mergeCell ref="J5:K5"/>
    <mergeCell ref="N5:O5"/>
    <mergeCell ref="P3:Q3"/>
    <mergeCell ref="AA4:AB4"/>
    <mergeCell ref="R3:S3"/>
    <mergeCell ref="T3:U3"/>
    <mergeCell ref="F4:G4"/>
    <mergeCell ref="H4:I4"/>
    <mergeCell ref="J4:K4"/>
    <mergeCell ref="L4:M4"/>
    <mergeCell ref="N4:O4"/>
    <mergeCell ref="T2:U2"/>
    <mergeCell ref="R4:S4"/>
    <mergeCell ref="T4:U4"/>
    <mergeCell ref="T1:U1"/>
    <mergeCell ref="AA1:AB1"/>
    <mergeCell ref="AA2:AB2"/>
    <mergeCell ref="P1:Q1"/>
    <mergeCell ref="R1:S1"/>
    <mergeCell ref="P2:Q2"/>
    <mergeCell ref="R2:S2"/>
    <mergeCell ref="A2:A8"/>
    <mergeCell ref="B2:C8"/>
    <mergeCell ref="F2:G2"/>
    <mergeCell ref="H2:I2"/>
    <mergeCell ref="J2:K2"/>
    <mergeCell ref="F3:G3"/>
    <mergeCell ref="H3:I3"/>
    <mergeCell ref="J3:K3"/>
    <mergeCell ref="F7:G7"/>
    <mergeCell ref="H7:I7"/>
    <mergeCell ref="J7:K7"/>
    <mergeCell ref="P4:Q4"/>
    <mergeCell ref="F1:G1"/>
    <mergeCell ref="H1:I1"/>
    <mergeCell ref="J1:K1"/>
    <mergeCell ref="L1:M1"/>
    <mergeCell ref="N1:O1"/>
    <mergeCell ref="L7:M7"/>
    <mergeCell ref="F5:G5"/>
    <mergeCell ref="L5:M5"/>
    <mergeCell ref="L3:M3"/>
    <mergeCell ref="N2:O2"/>
    <mergeCell ref="N3:O3"/>
    <mergeCell ref="L2:M2"/>
  </mergeCells>
  <phoneticPr fontId="1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0" orientation="landscape" horizontalDpi="4294967295" verticalDpi="300" r:id="rId1"/>
  <headerFooter alignWithMargins="0"/>
  <rowBreaks count="4" manualBreakCount="4">
    <brk id="24" max="16383" man="1"/>
    <brk id="36" max="16383" man="1"/>
    <brk id="49" max="16383" man="1"/>
    <brk id="61" max="16383" man="1"/>
  </rowBreaks>
  <ignoredErrors>
    <ignoredError sqref="L10:L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675E-0054-4468-B668-DED05661348F}">
  <sheetPr>
    <pageSetUpPr fitToPage="1"/>
  </sheetPr>
  <dimension ref="A1:X30"/>
  <sheetViews>
    <sheetView showZeros="0" topLeftCell="A7" zoomScaleNormal="100" workbookViewId="0">
      <pane xSplit="1" topLeftCell="B1" activePane="topRight" state="frozen"/>
      <selection activeCell="J34" sqref="J34"/>
      <selection pane="topRight" activeCell="C17" sqref="C17"/>
    </sheetView>
  </sheetViews>
  <sheetFormatPr baseColWidth="10" defaultRowHeight="13.2" x14ac:dyDescent="0.25"/>
  <cols>
    <col min="1" max="1" width="3.33203125" customWidth="1"/>
    <col min="2" max="2" width="20.6640625" customWidth="1"/>
    <col min="3" max="3" width="38" customWidth="1"/>
    <col min="4" max="4" width="2.6640625" style="34" customWidth="1"/>
    <col min="5" max="5" width="4.6640625" style="10" customWidth="1"/>
    <col min="6" max="21" width="3.88671875" style="10" customWidth="1"/>
    <col min="22" max="22" width="3" style="34" customWidth="1"/>
    <col min="23" max="23" width="0" style="35" hidden="1" customWidth="1"/>
    <col min="24" max="24" width="7.33203125" style="34" customWidth="1"/>
  </cols>
  <sheetData>
    <row r="1" spans="1:22" ht="104.25" customHeight="1" x14ac:dyDescent="0.25">
      <c r="A1" s="8"/>
      <c r="B1" s="1" t="s">
        <v>0</v>
      </c>
      <c r="C1" s="1" t="s">
        <v>1</v>
      </c>
      <c r="D1" s="77" t="s">
        <v>20</v>
      </c>
      <c r="E1" s="58"/>
      <c r="F1" s="136" t="s">
        <v>96</v>
      </c>
      <c r="G1" s="137"/>
      <c r="H1" s="136" t="s">
        <v>97</v>
      </c>
      <c r="I1" s="137"/>
      <c r="J1" s="136" t="s">
        <v>98</v>
      </c>
      <c r="K1" s="137"/>
      <c r="L1" s="138" t="s">
        <v>99</v>
      </c>
      <c r="M1" s="139"/>
      <c r="N1" s="138" t="s">
        <v>100</v>
      </c>
      <c r="O1" s="139"/>
      <c r="P1" s="136" t="s">
        <v>101</v>
      </c>
      <c r="Q1" s="137"/>
      <c r="R1" s="136" t="s">
        <v>102</v>
      </c>
      <c r="S1" s="137"/>
      <c r="T1" s="136" t="s">
        <v>83</v>
      </c>
      <c r="U1" s="137"/>
      <c r="V1" s="81" t="s">
        <v>21</v>
      </c>
    </row>
    <row r="2" spans="1:22" ht="12.9" customHeight="1" x14ac:dyDescent="0.25">
      <c r="A2" s="143"/>
      <c r="B2" s="144" t="s">
        <v>111</v>
      </c>
      <c r="C2" s="145"/>
      <c r="D2" s="78"/>
      <c r="E2" s="4">
        <v>13</v>
      </c>
      <c r="F2" s="150"/>
      <c r="G2" s="151"/>
      <c r="H2" s="152"/>
      <c r="I2" s="153"/>
      <c r="J2" s="142">
        <v>5.4</v>
      </c>
      <c r="K2" s="141"/>
      <c r="L2" s="132" t="s">
        <v>135</v>
      </c>
      <c r="M2" s="133"/>
      <c r="N2" s="132">
        <v>12.8</v>
      </c>
      <c r="O2" s="133"/>
      <c r="P2" s="140">
        <v>12</v>
      </c>
      <c r="Q2" s="141"/>
      <c r="R2" s="142">
        <v>11</v>
      </c>
      <c r="S2" s="141"/>
      <c r="T2" s="159">
        <v>4.0999999999999996</v>
      </c>
      <c r="U2" s="157"/>
      <c r="V2" s="82"/>
    </row>
    <row r="3" spans="1:22" ht="12.9" customHeight="1" x14ac:dyDescent="0.25">
      <c r="A3" s="143"/>
      <c r="B3" s="144"/>
      <c r="C3" s="145"/>
      <c r="D3" s="78"/>
      <c r="E3" s="75" t="s">
        <v>66</v>
      </c>
      <c r="F3" s="134"/>
      <c r="G3" s="135"/>
      <c r="H3" s="134"/>
      <c r="I3" s="135"/>
      <c r="J3" s="154">
        <v>5.4</v>
      </c>
      <c r="K3" s="155"/>
      <c r="L3" s="132" t="s">
        <v>135</v>
      </c>
      <c r="M3" s="133"/>
      <c r="N3" s="132">
        <v>12.8</v>
      </c>
      <c r="O3" s="133"/>
      <c r="P3" s="162">
        <v>12</v>
      </c>
      <c r="Q3" s="155"/>
      <c r="R3" s="154">
        <v>11</v>
      </c>
      <c r="S3" s="155"/>
      <c r="T3" s="159">
        <v>4.0999999999999996</v>
      </c>
      <c r="U3" s="157"/>
      <c r="V3" s="82"/>
    </row>
    <row r="4" spans="1:22" ht="12.9" customHeight="1" x14ac:dyDescent="0.25">
      <c r="A4" s="143"/>
      <c r="B4" s="146"/>
      <c r="C4" s="147"/>
      <c r="D4" s="78"/>
      <c r="E4" s="5">
        <v>15</v>
      </c>
      <c r="F4" s="134"/>
      <c r="G4" s="135"/>
      <c r="H4" s="156">
        <v>35.200000000000003</v>
      </c>
      <c r="I4" s="157"/>
      <c r="J4" s="158">
        <v>9.6</v>
      </c>
      <c r="K4" s="133"/>
      <c r="L4" s="132" t="s">
        <v>134</v>
      </c>
      <c r="M4" s="133"/>
      <c r="N4" s="132">
        <v>16</v>
      </c>
      <c r="O4" s="133"/>
      <c r="P4" s="132">
        <v>46</v>
      </c>
      <c r="Q4" s="133"/>
      <c r="R4" s="158">
        <v>42</v>
      </c>
      <c r="S4" s="133"/>
      <c r="T4" s="159">
        <v>4.0999999999999996</v>
      </c>
      <c r="U4" s="157"/>
      <c r="V4" s="82"/>
    </row>
    <row r="5" spans="1:22" ht="12.9" customHeight="1" x14ac:dyDescent="0.25">
      <c r="A5" s="143"/>
      <c r="B5" s="146"/>
      <c r="C5" s="147"/>
      <c r="D5" s="78"/>
      <c r="E5" s="5" t="s">
        <v>67</v>
      </c>
      <c r="F5" s="134"/>
      <c r="G5" s="135"/>
      <c r="H5" s="156">
        <v>35.200000000000003</v>
      </c>
      <c r="I5" s="157"/>
      <c r="J5" s="158">
        <v>9.6</v>
      </c>
      <c r="K5" s="133"/>
      <c r="L5" s="132" t="s">
        <v>134</v>
      </c>
      <c r="M5" s="133"/>
      <c r="N5" s="132">
        <v>16</v>
      </c>
      <c r="O5" s="133"/>
      <c r="P5" s="132">
        <v>46</v>
      </c>
      <c r="Q5" s="133"/>
      <c r="R5" s="158">
        <v>42</v>
      </c>
      <c r="S5" s="133"/>
      <c r="T5" s="159">
        <v>4.0999999999999996</v>
      </c>
      <c r="U5" s="157"/>
      <c r="V5" s="82"/>
    </row>
    <row r="6" spans="1:22" ht="12.9" customHeight="1" x14ac:dyDescent="0.25">
      <c r="A6" s="143"/>
      <c r="B6" s="146"/>
      <c r="C6" s="147"/>
      <c r="D6" s="78"/>
      <c r="E6" s="5">
        <v>17</v>
      </c>
      <c r="F6" s="134"/>
      <c r="G6" s="135"/>
      <c r="H6" s="156">
        <v>70.400000000000006</v>
      </c>
      <c r="I6" s="157"/>
      <c r="J6" s="158">
        <v>14.4</v>
      </c>
      <c r="K6" s="133"/>
      <c r="L6" s="132" t="s">
        <v>133</v>
      </c>
      <c r="M6" s="133"/>
      <c r="N6" s="132">
        <v>19.2</v>
      </c>
      <c r="O6" s="133"/>
      <c r="P6" s="132">
        <v>69</v>
      </c>
      <c r="Q6" s="133"/>
      <c r="R6" s="132">
        <v>63</v>
      </c>
      <c r="S6" s="133"/>
      <c r="T6" s="159">
        <v>7.6</v>
      </c>
      <c r="U6" s="157"/>
      <c r="V6" s="82"/>
    </row>
    <row r="7" spans="1:22" ht="12.9" customHeight="1" x14ac:dyDescent="0.25">
      <c r="A7" s="143"/>
      <c r="B7" s="148"/>
      <c r="C7" s="149"/>
      <c r="D7" s="78"/>
      <c r="E7" s="76" t="s">
        <v>121</v>
      </c>
      <c r="F7" s="134"/>
      <c r="G7" s="135"/>
      <c r="H7" s="156">
        <v>70.400000000000006</v>
      </c>
      <c r="I7" s="157"/>
      <c r="J7" s="158">
        <v>14.4</v>
      </c>
      <c r="K7" s="133"/>
      <c r="L7" s="132" t="s">
        <v>132</v>
      </c>
      <c r="M7" s="133"/>
      <c r="N7" s="132">
        <v>19.2</v>
      </c>
      <c r="O7" s="133"/>
      <c r="P7" s="132">
        <v>69</v>
      </c>
      <c r="Q7" s="133"/>
      <c r="R7" s="132">
        <v>63</v>
      </c>
      <c r="S7" s="133"/>
      <c r="T7" s="159">
        <v>7.6</v>
      </c>
      <c r="U7" s="157"/>
      <c r="V7" s="82"/>
    </row>
    <row r="8" spans="1:22" ht="12.9" customHeight="1" x14ac:dyDescent="0.25">
      <c r="A8" s="143"/>
      <c r="B8" s="148"/>
      <c r="C8" s="149"/>
      <c r="D8" s="78"/>
      <c r="E8" s="59" t="s">
        <v>122</v>
      </c>
      <c r="F8" s="163">
        <v>86.4</v>
      </c>
      <c r="G8" s="164"/>
      <c r="H8" s="163">
        <v>105.6</v>
      </c>
      <c r="I8" s="164"/>
      <c r="J8" s="165"/>
      <c r="K8" s="166"/>
      <c r="L8" s="167" t="s">
        <v>131</v>
      </c>
      <c r="M8" s="168"/>
      <c r="N8" s="167">
        <v>32</v>
      </c>
      <c r="O8" s="168"/>
      <c r="P8" s="167">
        <v>100</v>
      </c>
      <c r="Q8" s="168"/>
      <c r="R8" s="167">
        <v>105</v>
      </c>
      <c r="S8" s="168"/>
      <c r="T8" s="169">
        <v>7.6</v>
      </c>
      <c r="U8" s="164"/>
      <c r="V8" s="82"/>
    </row>
    <row r="9" spans="1:22" ht="34.65" customHeight="1" x14ac:dyDescent="0.3">
      <c r="A9" s="2"/>
      <c r="B9" s="92" t="s">
        <v>13</v>
      </c>
      <c r="C9" s="66"/>
      <c r="D9" s="79"/>
      <c r="E9" s="55"/>
      <c r="F9" s="86" t="s">
        <v>2</v>
      </c>
      <c r="G9" s="87" t="s">
        <v>3</v>
      </c>
      <c r="H9" s="86" t="s">
        <v>2</v>
      </c>
      <c r="I9" s="87" t="s">
        <v>3</v>
      </c>
      <c r="J9" s="86" t="s">
        <v>2</v>
      </c>
      <c r="K9" s="87" t="s">
        <v>3</v>
      </c>
      <c r="L9" s="86" t="s">
        <v>2</v>
      </c>
      <c r="M9" s="87" t="s">
        <v>3</v>
      </c>
      <c r="N9" s="86" t="s">
        <v>103</v>
      </c>
      <c r="O9" s="87" t="s">
        <v>3</v>
      </c>
      <c r="P9" s="86" t="s">
        <v>2</v>
      </c>
      <c r="Q9" s="87" t="s">
        <v>3</v>
      </c>
      <c r="R9" s="86" t="s">
        <v>2</v>
      </c>
      <c r="S9" s="87" t="s">
        <v>3</v>
      </c>
      <c r="T9" s="86" t="s">
        <v>2</v>
      </c>
      <c r="U9" s="87" t="s">
        <v>3</v>
      </c>
      <c r="V9" s="83"/>
    </row>
    <row r="10" spans="1:22" x14ac:dyDescent="0.25">
      <c r="A10" s="3" t="s">
        <v>4</v>
      </c>
      <c r="B10" s="6" t="s">
        <v>86</v>
      </c>
      <c r="C10" s="20" t="s">
        <v>38</v>
      </c>
      <c r="D10" s="44">
        <f t="shared" ref="D10:D18" si="0">COUNTIF(F10:U10,"*)")</f>
        <v>1</v>
      </c>
      <c r="E10" s="128">
        <f>SUM(G10+I10+K10+M10+O10+Q10+S10+U10)</f>
        <v>66</v>
      </c>
      <c r="F10" s="95" t="s">
        <v>68</v>
      </c>
      <c r="G10" s="96"/>
      <c r="H10" s="95" t="s">
        <v>68</v>
      </c>
      <c r="I10" s="96"/>
      <c r="J10" s="95">
        <v>1</v>
      </c>
      <c r="K10" s="96">
        <v>10</v>
      </c>
      <c r="L10" s="97" t="s">
        <v>128</v>
      </c>
      <c r="M10" s="98">
        <v>6</v>
      </c>
      <c r="N10" s="95">
        <v>1</v>
      </c>
      <c r="O10" s="96">
        <v>12</v>
      </c>
      <c r="P10" s="95">
        <v>1</v>
      </c>
      <c r="Q10" s="96">
        <v>18</v>
      </c>
      <c r="R10" s="95">
        <v>1</v>
      </c>
      <c r="S10" s="96">
        <v>20</v>
      </c>
      <c r="T10" s="95" t="s">
        <v>144</v>
      </c>
      <c r="U10" s="96"/>
      <c r="V10" s="99">
        <v>6</v>
      </c>
    </row>
    <row r="11" spans="1:22" x14ac:dyDescent="0.25">
      <c r="A11" s="3" t="s">
        <v>5</v>
      </c>
      <c r="B11" s="6" t="s">
        <v>94</v>
      </c>
      <c r="C11" s="6" t="s">
        <v>89</v>
      </c>
      <c r="D11" s="30">
        <f t="shared" si="0"/>
        <v>1</v>
      </c>
      <c r="E11" s="128">
        <f t="shared" ref="E11:E17" si="1">SUM(G11+I11+K11+M11+O11+Q11+S11+U11)</f>
        <v>35</v>
      </c>
      <c r="F11" s="100" t="s">
        <v>68</v>
      </c>
      <c r="G11" s="101"/>
      <c r="H11" s="100" t="s">
        <v>68</v>
      </c>
      <c r="I11" s="101"/>
      <c r="J11" s="100">
        <v>5</v>
      </c>
      <c r="K11" s="101">
        <v>4</v>
      </c>
      <c r="L11" s="102" t="s">
        <v>116</v>
      </c>
      <c r="M11" s="101"/>
      <c r="N11" s="100" t="s">
        <v>68</v>
      </c>
      <c r="O11" s="101"/>
      <c r="P11" s="100">
        <v>4</v>
      </c>
      <c r="Q11" s="101">
        <v>13</v>
      </c>
      <c r="R11" s="100">
        <v>5</v>
      </c>
      <c r="S11" s="101">
        <v>14</v>
      </c>
      <c r="T11" s="100">
        <v>2</v>
      </c>
      <c r="U11" s="101">
        <v>4</v>
      </c>
      <c r="V11" s="103"/>
    </row>
    <row r="12" spans="1:22" x14ac:dyDescent="0.25">
      <c r="A12" s="3" t="s">
        <v>6</v>
      </c>
      <c r="B12" s="6" t="s">
        <v>125</v>
      </c>
      <c r="C12" s="20" t="s">
        <v>39</v>
      </c>
      <c r="D12" s="30">
        <f t="shared" si="0"/>
        <v>1</v>
      </c>
      <c r="E12" s="128">
        <f t="shared" si="1"/>
        <v>30</v>
      </c>
      <c r="F12" s="97" t="s">
        <v>68</v>
      </c>
      <c r="G12" s="98"/>
      <c r="H12" s="97" t="s">
        <v>68</v>
      </c>
      <c r="I12" s="98"/>
      <c r="J12" s="97">
        <v>6</v>
      </c>
      <c r="K12" s="98">
        <v>3</v>
      </c>
      <c r="L12" s="97" t="s">
        <v>129</v>
      </c>
      <c r="M12" s="98">
        <v>2</v>
      </c>
      <c r="N12" s="100" t="s">
        <v>116</v>
      </c>
      <c r="O12" s="98"/>
      <c r="P12" s="100">
        <v>7</v>
      </c>
      <c r="Q12" s="98">
        <v>10</v>
      </c>
      <c r="R12" s="100">
        <v>6</v>
      </c>
      <c r="S12" s="98">
        <v>13</v>
      </c>
      <c r="T12" s="97">
        <v>4</v>
      </c>
      <c r="U12" s="98">
        <v>2</v>
      </c>
      <c r="V12" s="104"/>
    </row>
    <row r="13" spans="1:22" x14ac:dyDescent="0.25">
      <c r="A13" s="3" t="s">
        <v>7</v>
      </c>
      <c r="B13" s="6" t="s">
        <v>141</v>
      </c>
      <c r="C13" s="20" t="s">
        <v>89</v>
      </c>
      <c r="D13" s="30">
        <f t="shared" si="0"/>
        <v>1</v>
      </c>
      <c r="E13" s="128">
        <f t="shared" si="1"/>
        <v>25</v>
      </c>
      <c r="F13" s="97" t="s">
        <v>68</v>
      </c>
      <c r="G13" s="98"/>
      <c r="H13" s="97" t="s">
        <v>68</v>
      </c>
      <c r="I13" s="98"/>
      <c r="J13" s="97">
        <v>11</v>
      </c>
      <c r="K13" s="98">
        <v>1</v>
      </c>
      <c r="L13" s="105" t="s">
        <v>116</v>
      </c>
      <c r="M13" s="98"/>
      <c r="N13" s="97" t="s">
        <v>68</v>
      </c>
      <c r="O13" s="98"/>
      <c r="P13" s="100">
        <v>6</v>
      </c>
      <c r="Q13" s="98">
        <v>11</v>
      </c>
      <c r="R13" s="100">
        <v>7</v>
      </c>
      <c r="S13" s="98">
        <v>12</v>
      </c>
      <c r="T13" s="97">
        <v>5</v>
      </c>
      <c r="U13" s="98">
        <v>1</v>
      </c>
      <c r="V13" s="104"/>
    </row>
    <row r="14" spans="1:22" x14ac:dyDescent="0.25">
      <c r="A14" s="3" t="s">
        <v>8</v>
      </c>
      <c r="B14" s="20" t="s">
        <v>90</v>
      </c>
      <c r="C14" s="6" t="s">
        <v>91</v>
      </c>
      <c r="D14" s="30">
        <f t="shared" si="0"/>
        <v>1</v>
      </c>
      <c r="E14" s="128">
        <f t="shared" si="1"/>
        <v>8</v>
      </c>
      <c r="F14" s="97" t="s">
        <v>68</v>
      </c>
      <c r="G14" s="106"/>
      <c r="H14" s="97" t="s">
        <v>68</v>
      </c>
      <c r="I14" s="106"/>
      <c r="J14" s="105">
        <v>2</v>
      </c>
      <c r="K14" s="106">
        <v>8</v>
      </c>
      <c r="L14" s="105" t="s">
        <v>116</v>
      </c>
      <c r="M14" s="106"/>
      <c r="N14" s="97" t="s">
        <v>68</v>
      </c>
      <c r="O14" s="106"/>
      <c r="P14" s="100" t="s">
        <v>68</v>
      </c>
      <c r="Q14" s="106"/>
      <c r="R14" s="100" t="s">
        <v>68</v>
      </c>
      <c r="S14" s="106"/>
      <c r="T14" s="105" t="s">
        <v>68</v>
      </c>
      <c r="U14" s="106"/>
      <c r="V14" s="107"/>
    </row>
    <row r="15" spans="1:22" x14ac:dyDescent="0.25">
      <c r="A15" s="3" t="s">
        <v>9</v>
      </c>
      <c r="B15" s="29" t="s">
        <v>137</v>
      </c>
      <c r="C15" s="20" t="s">
        <v>138</v>
      </c>
      <c r="D15" s="30">
        <f t="shared" si="0"/>
        <v>1</v>
      </c>
      <c r="E15" s="128">
        <f t="shared" si="1"/>
        <v>6</v>
      </c>
      <c r="F15" s="97" t="s">
        <v>68</v>
      </c>
      <c r="G15" s="106"/>
      <c r="H15" s="97" t="s">
        <v>68</v>
      </c>
      <c r="I15" s="106"/>
      <c r="J15" s="105">
        <v>3</v>
      </c>
      <c r="K15" s="106">
        <v>6</v>
      </c>
      <c r="L15" s="105" t="s">
        <v>116</v>
      </c>
      <c r="M15" s="106"/>
      <c r="N15" s="97" t="s">
        <v>68</v>
      </c>
      <c r="O15" s="106"/>
      <c r="P15" s="100" t="s">
        <v>68</v>
      </c>
      <c r="Q15" s="106"/>
      <c r="R15" s="100" t="s">
        <v>68</v>
      </c>
      <c r="S15" s="106"/>
      <c r="T15" s="105" t="s">
        <v>68</v>
      </c>
      <c r="U15" s="106"/>
      <c r="V15" s="107"/>
    </row>
    <row r="16" spans="1:22" x14ac:dyDescent="0.25">
      <c r="A16" s="3" t="s">
        <v>10</v>
      </c>
      <c r="B16" s="29" t="s">
        <v>143</v>
      </c>
      <c r="C16" s="20" t="s">
        <v>39</v>
      </c>
      <c r="D16" s="30">
        <f t="shared" si="0"/>
        <v>1</v>
      </c>
      <c r="E16" s="128">
        <f t="shared" si="1"/>
        <v>3</v>
      </c>
      <c r="F16" s="97" t="s">
        <v>68</v>
      </c>
      <c r="G16" s="98"/>
      <c r="H16" s="97" t="s">
        <v>68</v>
      </c>
      <c r="I16" s="98"/>
      <c r="J16" s="97" t="s">
        <v>116</v>
      </c>
      <c r="K16" s="98"/>
      <c r="L16" s="97" t="s">
        <v>68</v>
      </c>
      <c r="M16" s="98"/>
      <c r="N16" s="97" t="s">
        <v>68</v>
      </c>
      <c r="O16" s="98"/>
      <c r="P16" s="100" t="s">
        <v>68</v>
      </c>
      <c r="Q16" s="106"/>
      <c r="R16" s="100" t="s">
        <v>68</v>
      </c>
      <c r="S16" s="106"/>
      <c r="T16" s="105">
        <v>3</v>
      </c>
      <c r="U16" s="106">
        <v>3</v>
      </c>
      <c r="V16" s="107"/>
    </row>
    <row r="17" spans="1:22" x14ac:dyDescent="0.25">
      <c r="A17" s="3" t="s">
        <v>11</v>
      </c>
      <c r="B17" s="20" t="s">
        <v>140</v>
      </c>
      <c r="C17" s="20" t="s">
        <v>38</v>
      </c>
      <c r="D17" s="30">
        <f t="shared" si="0"/>
        <v>1</v>
      </c>
      <c r="E17" s="128">
        <f t="shared" si="1"/>
        <v>2</v>
      </c>
      <c r="F17" s="97" t="s">
        <v>68</v>
      </c>
      <c r="G17" s="98"/>
      <c r="H17" s="97" t="s">
        <v>68</v>
      </c>
      <c r="I17" s="98"/>
      <c r="J17" s="97">
        <v>10</v>
      </c>
      <c r="K17" s="98">
        <v>1</v>
      </c>
      <c r="L17" s="97" t="s">
        <v>116</v>
      </c>
      <c r="M17" s="98"/>
      <c r="N17" s="100" t="s">
        <v>68</v>
      </c>
      <c r="O17" s="98"/>
      <c r="P17" s="100" t="s">
        <v>68</v>
      </c>
      <c r="Q17" s="106"/>
      <c r="R17" s="100" t="s">
        <v>68</v>
      </c>
      <c r="S17" s="106"/>
      <c r="T17" s="105">
        <v>6</v>
      </c>
      <c r="U17" s="106">
        <v>1</v>
      </c>
      <c r="V17" s="107"/>
    </row>
    <row r="18" spans="1:22" x14ac:dyDescent="0.25">
      <c r="A18" s="3"/>
      <c r="B18" s="7"/>
      <c r="C18" s="7"/>
      <c r="D18" s="33">
        <f t="shared" si="0"/>
        <v>0</v>
      </c>
      <c r="E18" s="56"/>
      <c r="F18" s="108"/>
      <c r="G18" s="109"/>
      <c r="H18" s="110"/>
      <c r="I18" s="111"/>
      <c r="J18" s="110"/>
      <c r="K18" s="111"/>
      <c r="L18" s="110"/>
      <c r="M18" s="111"/>
      <c r="N18" s="110"/>
      <c r="O18" s="111"/>
      <c r="P18" s="110"/>
      <c r="Q18" s="111"/>
      <c r="R18" s="110"/>
      <c r="S18" s="111"/>
      <c r="T18" s="110"/>
      <c r="U18" s="111"/>
      <c r="V18" s="112">
        <f>X18+Y18</f>
        <v>0</v>
      </c>
    </row>
    <row r="19" spans="1:22" ht="28.8" x14ac:dyDescent="0.3">
      <c r="A19" s="127"/>
      <c r="B19" s="92" t="s">
        <v>63</v>
      </c>
      <c r="C19" s="66"/>
      <c r="D19" s="36">
        <f t="shared" ref="D19:D25" si="2">COUNTIF(F19:U19,"*)")</f>
        <v>0</v>
      </c>
      <c r="E19" s="12"/>
      <c r="F19" s="86" t="s">
        <v>2</v>
      </c>
      <c r="G19" s="87" t="s">
        <v>3</v>
      </c>
      <c r="H19" s="86" t="s">
        <v>2</v>
      </c>
      <c r="I19" s="87" t="s">
        <v>3</v>
      </c>
      <c r="J19" s="86" t="s">
        <v>2</v>
      </c>
      <c r="K19" s="87" t="s">
        <v>3</v>
      </c>
      <c r="L19" s="86" t="s">
        <v>2</v>
      </c>
      <c r="M19" s="87" t="s">
        <v>3</v>
      </c>
      <c r="N19" s="86" t="s">
        <v>2</v>
      </c>
      <c r="O19" s="87" t="s">
        <v>3</v>
      </c>
      <c r="P19" s="86" t="s">
        <v>2</v>
      </c>
      <c r="Q19" s="87" t="s">
        <v>3</v>
      </c>
      <c r="R19" s="86" t="s">
        <v>2</v>
      </c>
      <c r="S19" s="87" t="s">
        <v>3</v>
      </c>
      <c r="T19" s="86" t="s">
        <v>2</v>
      </c>
      <c r="U19" s="87" t="s">
        <v>3</v>
      </c>
      <c r="V19" s="36">
        <f>X19+Y19</f>
        <v>0</v>
      </c>
    </row>
    <row r="20" spans="1:22" x14ac:dyDescent="0.25">
      <c r="A20" s="3" t="s">
        <v>4</v>
      </c>
      <c r="B20" s="6" t="s">
        <v>123</v>
      </c>
      <c r="C20" s="6" t="s">
        <v>39</v>
      </c>
      <c r="D20" s="44">
        <f>COUNTIF(F20:U20,"*)")</f>
        <v>1</v>
      </c>
      <c r="E20" s="50">
        <f>SUM(G20+I20+K20+M20+O20+Q20+S20+U20)</f>
        <v>31</v>
      </c>
      <c r="F20" s="95" t="s">
        <v>68</v>
      </c>
      <c r="G20" s="96"/>
      <c r="H20" s="95" t="s">
        <v>68</v>
      </c>
      <c r="I20" s="96"/>
      <c r="J20" s="95">
        <v>7</v>
      </c>
      <c r="K20" s="96">
        <v>2</v>
      </c>
      <c r="L20" s="113">
        <v>3</v>
      </c>
      <c r="M20" s="96">
        <v>3</v>
      </c>
      <c r="N20" s="95" t="s">
        <v>116</v>
      </c>
      <c r="O20" s="96"/>
      <c r="P20" s="95">
        <v>4</v>
      </c>
      <c r="Q20" s="96">
        <v>11</v>
      </c>
      <c r="R20" s="95">
        <v>4</v>
      </c>
      <c r="S20" s="96">
        <v>11</v>
      </c>
      <c r="T20" s="95">
        <v>2</v>
      </c>
      <c r="U20" s="96">
        <v>4</v>
      </c>
      <c r="V20" s="99"/>
    </row>
    <row r="21" spans="1:22" x14ac:dyDescent="0.25">
      <c r="A21" s="3" t="s">
        <v>5</v>
      </c>
      <c r="B21" s="6" t="s">
        <v>95</v>
      </c>
      <c r="C21" s="20" t="s">
        <v>39</v>
      </c>
      <c r="D21" s="32">
        <f>COUNTIF(F21:U21,"*)")</f>
        <v>1</v>
      </c>
      <c r="E21" s="50">
        <f t="shared" ref="E21:E23" si="3">SUM(G21+I21+K21+M21+O21+Q21+S21+U21)</f>
        <v>25</v>
      </c>
      <c r="F21" s="100" t="s">
        <v>68</v>
      </c>
      <c r="G21" s="101"/>
      <c r="H21" s="100" t="s">
        <v>68</v>
      </c>
      <c r="I21" s="101"/>
      <c r="J21" s="105">
        <v>13</v>
      </c>
      <c r="K21" s="101">
        <v>1</v>
      </c>
      <c r="L21" s="97">
        <v>5</v>
      </c>
      <c r="M21" s="101">
        <v>1</v>
      </c>
      <c r="N21" s="100" t="s">
        <v>116</v>
      </c>
      <c r="O21" s="101"/>
      <c r="P21" s="100">
        <v>5</v>
      </c>
      <c r="Q21" s="101">
        <v>10</v>
      </c>
      <c r="R21" s="100">
        <v>5</v>
      </c>
      <c r="S21" s="101">
        <v>10</v>
      </c>
      <c r="T21" s="100">
        <v>3</v>
      </c>
      <c r="U21" s="101">
        <v>3</v>
      </c>
      <c r="V21" s="103"/>
    </row>
    <row r="22" spans="1:22" x14ac:dyDescent="0.25">
      <c r="A22" s="3" t="s">
        <v>6</v>
      </c>
      <c r="B22" s="6" t="s">
        <v>88</v>
      </c>
      <c r="C22" s="6" t="s">
        <v>89</v>
      </c>
      <c r="D22" s="32">
        <f>COUNTIF(F22:U22,"*)")</f>
        <v>1</v>
      </c>
      <c r="E22" s="50">
        <f t="shared" si="3"/>
        <v>21</v>
      </c>
      <c r="F22" s="97" t="s">
        <v>68</v>
      </c>
      <c r="G22" s="98"/>
      <c r="H22" s="97" t="s">
        <v>68</v>
      </c>
      <c r="I22" s="98"/>
      <c r="J22" s="105">
        <v>8</v>
      </c>
      <c r="K22" s="98">
        <v>1</v>
      </c>
      <c r="L22" s="105" t="s">
        <v>116</v>
      </c>
      <c r="M22" s="98"/>
      <c r="N22" s="100" t="s">
        <v>68</v>
      </c>
      <c r="O22" s="98"/>
      <c r="P22" s="100">
        <v>6</v>
      </c>
      <c r="Q22" s="98">
        <v>9</v>
      </c>
      <c r="R22" s="100">
        <v>6</v>
      </c>
      <c r="S22" s="98">
        <v>9</v>
      </c>
      <c r="T22" s="97">
        <v>4</v>
      </c>
      <c r="U22" s="98">
        <v>2</v>
      </c>
      <c r="V22" s="104"/>
    </row>
    <row r="23" spans="1:22" x14ac:dyDescent="0.25">
      <c r="A23" s="3" t="s">
        <v>7</v>
      </c>
      <c r="B23" s="20" t="s">
        <v>139</v>
      </c>
      <c r="C23" s="6" t="s">
        <v>38</v>
      </c>
      <c r="D23" s="32">
        <f>COUNTIF(F23:U23,"*)")</f>
        <v>1</v>
      </c>
      <c r="E23" s="50">
        <f t="shared" si="3"/>
        <v>18</v>
      </c>
      <c r="F23" s="105" t="s">
        <v>68</v>
      </c>
      <c r="G23" s="106"/>
      <c r="H23" s="105" t="s">
        <v>68</v>
      </c>
      <c r="I23" s="106"/>
      <c r="J23" s="105">
        <v>9</v>
      </c>
      <c r="K23" s="106">
        <v>1</v>
      </c>
      <c r="L23" s="105" t="s">
        <v>116</v>
      </c>
      <c r="M23" s="106"/>
      <c r="N23" s="105" t="s">
        <v>68</v>
      </c>
      <c r="O23" s="106"/>
      <c r="P23" s="105">
        <v>7</v>
      </c>
      <c r="Q23" s="106">
        <v>8</v>
      </c>
      <c r="R23" s="105">
        <v>7</v>
      </c>
      <c r="S23" s="106">
        <v>8</v>
      </c>
      <c r="T23" s="105">
        <v>5</v>
      </c>
      <c r="U23" s="106">
        <v>1</v>
      </c>
      <c r="V23" s="107"/>
    </row>
    <row r="24" spans="1:22" x14ac:dyDescent="0.25">
      <c r="A24" s="3"/>
      <c r="B24" s="53"/>
      <c r="C24" s="7"/>
      <c r="D24" s="33">
        <f>COUNTIF(F24:U24,"*)")</f>
        <v>0</v>
      </c>
      <c r="E24" s="56"/>
      <c r="F24" s="110"/>
      <c r="G24" s="111"/>
      <c r="H24" s="110"/>
      <c r="I24" s="111"/>
      <c r="J24" s="110"/>
      <c r="K24" s="111"/>
      <c r="L24" s="110"/>
      <c r="M24" s="111"/>
      <c r="N24" s="110"/>
      <c r="O24" s="111"/>
      <c r="P24" s="110"/>
      <c r="Q24" s="111"/>
      <c r="R24" s="110"/>
      <c r="S24" s="111"/>
      <c r="T24" s="110"/>
      <c r="U24" s="111"/>
      <c r="V24" s="112"/>
    </row>
    <row r="25" spans="1:22" ht="28.8" x14ac:dyDescent="0.3">
      <c r="A25" s="127"/>
      <c r="B25" s="92" t="s">
        <v>14</v>
      </c>
      <c r="C25" s="66"/>
      <c r="D25" s="36">
        <f t="shared" si="2"/>
        <v>0</v>
      </c>
      <c r="E25" s="12"/>
      <c r="F25" s="86" t="s">
        <v>2</v>
      </c>
      <c r="G25" s="87" t="s">
        <v>3</v>
      </c>
      <c r="H25" s="86" t="s">
        <v>2</v>
      </c>
      <c r="I25" s="87" t="s">
        <v>3</v>
      </c>
      <c r="J25" s="86" t="s">
        <v>2</v>
      </c>
      <c r="K25" s="87" t="s">
        <v>3</v>
      </c>
      <c r="L25" s="86" t="s">
        <v>2</v>
      </c>
      <c r="M25" s="87" t="s">
        <v>3</v>
      </c>
      <c r="N25" s="86" t="s">
        <v>2</v>
      </c>
      <c r="O25" s="87" t="s">
        <v>3</v>
      </c>
      <c r="P25" s="86" t="s">
        <v>2</v>
      </c>
      <c r="Q25" s="87" t="s">
        <v>3</v>
      </c>
      <c r="R25" s="86" t="s">
        <v>2</v>
      </c>
      <c r="S25" s="87" t="s">
        <v>3</v>
      </c>
      <c r="T25" s="86" t="s">
        <v>2</v>
      </c>
      <c r="U25" s="87" t="s">
        <v>3</v>
      </c>
      <c r="V25" s="36">
        <f>X25+Y25</f>
        <v>0</v>
      </c>
    </row>
    <row r="26" spans="1:22" x14ac:dyDescent="0.25">
      <c r="A26" s="3" t="s">
        <v>4</v>
      </c>
      <c r="B26" s="6" t="s">
        <v>79</v>
      </c>
      <c r="C26" s="6" t="s">
        <v>39</v>
      </c>
      <c r="D26" s="44">
        <f>COUNTIF(F26:U26,"*)")</f>
        <v>1</v>
      </c>
      <c r="E26" s="50">
        <f>SUM(G26+I26+K26+M26+O26+Q26+S26+U26)</f>
        <v>75</v>
      </c>
      <c r="F26" s="95" t="s">
        <v>68</v>
      </c>
      <c r="G26" s="96"/>
      <c r="H26" s="95">
        <v>1</v>
      </c>
      <c r="I26" s="96">
        <v>18</v>
      </c>
      <c r="J26" s="95">
        <v>3</v>
      </c>
      <c r="K26" s="96">
        <v>6</v>
      </c>
      <c r="L26" s="113">
        <v>4</v>
      </c>
      <c r="M26" s="96">
        <v>9</v>
      </c>
      <c r="N26" s="95" t="s">
        <v>116</v>
      </c>
      <c r="O26" s="96"/>
      <c r="P26" s="95">
        <v>3</v>
      </c>
      <c r="Q26" s="96">
        <v>16</v>
      </c>
      <c r="R26" s="95">
        <v>1</v>
      </c>
      <c r="S26" s="96">
        <v>20</v>
      </c>
      <c r="T26" s="95">
        <v>1</v>
      </c>
      <c r="U26" s="96">
        <v>6</v>
      </c>
      <c r="V26" s="99"/>
    </row>
    <row r="27" spans="1:22" x14ac:dyDescent="0.25">
      <c r="A27" s="3" t="s">
        <v>5</v>
      </c>
      <c r="B27" s="6" t="s">
        <v>146</v>
      </c>
      <c r="C27" s="6" t="s">
        <v>38</v>
      </c>
      <c r="D27" s="32">
        <f>COUNTIF(F27:U27,"*)")</f>
        <v>1</v>
      </c>
      <c r="E27" s="50">
        <f t="shared" ref="E27:E29" si="4">SUM(G27+I27+K27+M27+O27+Q27+S27+U27)</f>
        <v>40</v>
      </c>
      <c r="F27" s="100" t="s">
        <v>68</v>
      </c>
      <c r="G27" s="101"/>
      <c r="H27" s="100" t="s">
        <v>145</v>
      </c>
      <c r="I27" s="101"/>
      <c r="J27" s="114">
        <v>2</v>
      </c>
      <c r="K27" s="101">
        <v>8</v>
      </c>
      <c r="L27" s="97">
        <v>9</v>
      </c>
      <c r="M27" s="98">
        <v>4</v>
      </c>
      <c r="N27" s="97">
        <v>8</v>
      </c>
      <c r="O27" s="98">
        <v>11</v>
      </c>
      <c r="P27" s="97">
        <v>11</v>
      </c>
      <c r="Q27" s="98">
        <v>8</v>
      </c>
      <c r="R27" s="97">
        <v>14</v>
      </c>
      <c r="S27" s="98">
        <v>5</v>
      </c>
      <c r="T27" s="115">
        <v>2</v>
      </c>
      <c r="U27" s="101">
        <v>4</v>
      </c>
      <c r="V27" s="103">
        <v>1</v>
      </c>
    </row>
    <row r="28" spans="1:22" x14ac:dyDescent="0.25">
      <c r="A28" s="3" t="s">
        <v>6</v>
      </c>
      <c r="B28" s="13" t="s">
        <v>137</v>
      </c>
      <c r="C28" s="6" t="s">
        <v>138</v>
      </c>
      <c r="D28" s="32">
        <f>COUNTIF(F28:U28,"*)")</f>
        <v>1</v>
      </c>
      <c r="E28" s="50">
        <f t="shared" si="4"/>
        <v>10</v>
      </c>
      <c r="F28" s="97" t="s">
        <v>68</v>
      </c>
      <c r="G28" s="98"/>
      <c r="H28" s="105" t="s">
        <v>116</v>
      </c>
      <c r="I28" s="98"/>
      <c r="J28" s="115">
        <v>1</v>
      </c>
      <c r="K28" s="98">
        <v>10</v>
      </c>
      <c r="L28" s="97" t="s">
        <v>68</v>
      </c>
      <c r="M28" s="98"/>
      <c r="N28" s="97" t="s">
        <v>68</v>
      </c>
      <c r="O28" s="98"/>
      <c r="P28" s="97" t="s">
        <v>68</v>
      </c>
      <c r="Q28" s="98"/>
      <c r="R28" s="97" t="s">
        <v>68</v>
      </c>
      <c r="S28" s="98"/>
      <c r="T28" s="97" t="s">
        <v>68</v>
      </c>
      <c r="U28" s="98"/>
      <c r="V28" s="104"/>
    </row>
    <row r="29" spans="1:22" x14ac:dyDescent="0.25">
      <c r="A29" s="3" t="s">
        <v>7</v>
      </c>
      <c r="B29" s="20" t="s">
        <v>115</v>
      </c>
      <c r="C29" s="20" t="s">
        <v>40</v>
      </c>
      <c r="D29" s="32">
        <f>COUNTIF(F29:U29,"*)")</f>
        <v>1</v>
      </c>
      <c r="E29" s="50">
        <f t="shared" si="4"/>
        <v>4</v>
      </c>
      <c r="F29" s="97" t="s">
        <v>68</v>
      </c>
      <c r="G29" s="106"/>
      <c r="H29" s="105">
        <v>29</v>
      </c>
      <c r="I29" s="106">
        <v>1</v>
      </c>
      <c r="J29" s="117">
        <v>6</v>
      </c>
      <c r="K29" s="106">
        <v>3</v>
      </c>
      <c r="L29" s="97" t="s">
        <v>116</v>
      </c>
      <c r="M29" s="98"/>
      <c r="N29" s="97" t="s">
        <v>68</v>
      </c>
      <c r="O29" s="98"/>
      <c r="P29" s="97" t="s">
        <v>68</v>
      </c>
      <c r="Q29" s="98"/>
      <c r="R29" s="97" t="s">
        <v>68</v>
      </c>
      <c r="S29" s="98"/>
      <c r="T29" s="97" t="s">
        <v>68</v>
      </c>
      <c r="U29" s="106"/>
      <c r="V29" s="107"/>
    </row>
    <row r="30" spans="1:22" x14ac:dyDescent="0.25">
      <c r="A30" s="3"/>
      <c r="B30" s="53"/>
      <c r="C30" s="7"/>
      <c r="D30" s="33">
        <f>COUNTIF(F30:U30,"*)")</f>
        <v>0</v>
      </c>
      <c r="E30" s="56"/>
      <c r="F30" s="108"/>
      <c r="G30" s="111"/>
      <c r="H30" s="110"/>
      <c r="I30" s="111"/>
      <c r="J30" s="110"/>
      <c r="K30" s="111"/>
      <c r="L30" s="110"/>
      <c r="M30" s="111"/>
      <c r="N30" s="110"/>
      <c r="O30" s="111"/>
      <c r="P30" s="110"/>
      <c r="Q30" s="111"/>
      <c r="R30" s="110"/>
      <c r="S30" s="111"/>
      <c r="T30" s="110"/>
      <c r="U30" s="111"/>
      <c r="V30" s="112"/>
    </row>
  </sheetData>
  <mergeCells count="66">
    <mergeCell ref="R1:S1"/>
    <mergeCell ref="T1:U1"/>
    <mergeCell ref="A2:A8"/>
    <mergeCell ref="B2:C8"/>
    <mergeCell ref="F2:G2"/>
    <mergeCell ref="H2:I2"/>
    <mergeCell ref="J2:K2"/>
    <mergeCell ref="L2:M2"/>
    <mergeCell ref="N2:O2"/>
    <mergeCell ref="F1:G1"/>
    <mergeCell ref="H1:I1"/>
    <mergeCell ref="J1:K1"/>
    <mergeCell ref="L1:M1"/>
    <mergeCell ref="N1:O1"/>
    <mergeCell ref="P1:Q1"/>
    <mergeCell ref="P2:Q2"/>
    <mergeCell ref="R2:S2"/>
    <mergeCell ref="T2:U2"/>
    <mergeCell ref="F3:G3"/>
    <mergeCell ref="H3:I3"/>
    <mergeCell ref="J3:K3"/>
    <mergeCell ref="L3:M3"/>
    <mergeCell ref="N3:O3"/>
    <mergeCell ref="P3:Q3"/>
    <mergeCell ref="F4:G4"/>
    <mergeCell ref="H4:I4"/>
    <mergeCell ref="J4:K4"/>
    <mergeCell ref="L4:M4"/>
    <mergeCell ref="N4:O4"/>
    <mergeCell ref="P5:Q5"/>
    <mergeCell ref="R5:S5"/>
    <mergeCell ref="T5:U5"/>
    <mergeCell ref="R3:S3"/>
    <mergeCell ref="T3:U3"/>
    <mergeCell ref="P4:Q4"/>
    <mergeCell ref="R4:S4"/>
    <mergeCell ref="T4:U4"/>
    <mergeCell ref="F5:G5"/>
    <mergeCell ref="H5:I5"/>
    <mergeCell ref="J5:K5"/>
    <mergeCell ref="L5:M5"/>
    <mergeCell ref="N5:O5"/>
    <mergeCell ref="R6:S6"/>
    <mergeCell ref="T6:U6"/>
    <mergeCell ref="F7:G7"/>
    <mergeCell ref="H7:I7"/>
    <mergeCell ref="J7:K7"/>
    <mergeCell ref="L7:M7"/>
    <mergeCell ref="N7:O7"/>
    <mergeCell ref="P7:Q7"/>
    <mergeCell ref="R7:S7"/>
    <mergeCell ref="F6:G6"/>
    <mergeCell ref="H6:I6"/>
    <mergeCell ref="J6:K6"/>
    <mergeCell ref="L6:M6"/>
    <mergeCell ref="N6:O6"/>
    <mergeCell ref="P6:Q6"/>
    <mergeCell ref="T7:U7"/>
    <mergeCell ref="P8:Q8"/>
    <mergeCell ref="R8:S8"/>
    <mergeCell ref="T8:U8"/>
    <mergeCell ref="F8:G8"/>
    <mergeCell ref="H8:I8"/>
    <mergeCell ref="J8:K8"/>
    <mergeCell ref="L8:M8"/>
    <mergeCell ref="N8:O8"/>
  </mergeCells>
  <printOptions horizontalCentered="1"/>
  <pageMargins left="0.39370078740157483" right="0.39370078740157483" top="0.59055118110236227" bottom="0.59055118110236227" header="0.51181102362204722" footer="0.51181102362204722"/>
  <pageSetup paperSize="9" fitToHeight="4" orientation="landscape" horizontalDpi="4294967295" verticalDpi="300" r:id="rId1"/>
  <headerFooter alignWithMargins="0"/>
  <rowBreaks count="1" manualBreakCount="1">
    <brk id="24" max="16383" man="1"/>
  </rowBreaks>
  <ignoredErrors>
    <ignoredError sqref="L10:L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406E-92E1-4DA8-9392-F080231DCC14}">
  <sheetPr>
    <pageSetUpPr fitToPage="1"/>
  </sheetPr>
  <dimension ref="A1:X23"/>
  <sheetViews>
    <sheetView showZeros="0" tabSelected="1" topLeftCell="A4" zoomScaleNormal="100" workbookViewId="0">
      <pane xSplit="1" topLeftCell="B1" activePane="topRight" state="frozen"/>
      <selection activeCell="C17" sqref="C17"/>
      <selection pane="topRight" activeCell="C30" sqref="C30"/>
    </sheetView>
  </sheetViews>
  <sheetFormatPr baseColWidth="10" defaultRowHeight="13.2" x14ac:dyDescent="0.25"/>
  <cols>
    <col min="1" max="1" width="3.33203125" customWidth="1"/>
    <col min="2" max="2" width="20.6640625" customWidth="1"/>
    <col min="3" max="3" width="38" customWidth="1"/>
    <col min="4" max="4" width="2.6640625" style="34" customWidth="1"/>
    <col min="5" max="5" width="4.6640625" style="10" customWidth="1"/>
    <col min="6" max="21" width="3.88671875" style="10" customWidth="1"/>
    <col min="22" max="22" width="3" style="34" customWidth="1"/>
    <col min="23" max="23" width="0" style="35" hidden="1" customWidth="1"/>
    <col min="24" max="24" width="7.33203125" style="34" customWidth="1"/>
  </cols>
  <sheetData>
    <row r="1" spans="1:22" ht="104.25" customHeight="1" x14ac:dyDescent="0.25">
      <c r="A1" s="8"/>
      <c r="B1" s="1" t="s">
        <v>0</v>
      </c>
      <c r="C1" s="1" t="s">
        <v>1</v>
      </c>
      <c r="D1" s="77" t="s">
        <v>20</v>
      </c>
      <c r="E1" s="58"/>
      <c r="F1" s="136" t="s">
        <v>96</v>
      </c>
      <c r="G1" s="137"/>
      <c r="H1" s="136" t="s">
        <v>97</v>
      </c>
      <c r="I1" s="137"/>
      <c r="J1" s="136" t="s">
        <v>98</v>
      </c>
      <c r="K1" s="137"/>
      <c r="L1" s="138" t="s">
        <v>99</v>
      </c>
      <c r="M1" s="139"/>
      <c r="N1" s="138" t="s">
        <v>100</v>
      </c>
      <c r="O1" s="139"/>
      <c r="P1" s="136" t="s">
        <v>101</v>
      </c>
      <c r="Q1" s="137"/>
      <c r="R1" s="136" t="s">
        <v>102</v>
      </c>
      <c r="S1" s="137"/>
      <c r="T1" s="136" t="s">
        <v>83</v>
      </c>
      <c r="U1" s="137"/>
      <c r="V1" s="81" t="s">
        <v>21</v>
      </c>
    </row>
    <row r="2" spans="1:22" ht="12.9" customHeight="1" x14ac:dyDescent="0.25">
      <c r="A2" s="143"/>
      <c r="B2" s="144" t="s">
        <v>111</v>
      </c>
      <c r="C2" s="145"/>
      <c r="D2" s="78"/>
      <c r="E2" s="4">
        <v>13</v>
      </c>
      <c r="F2" s="150"/>
      <c r="G2" s="151"/>
      <c r="H2" s="152"/>
      <c r="I2" s="153"/>
      <c r="J2" s="142">
        <v>5.4</v>
      </c>
      <c r="K2" s="141"/>
      <c r="L2" s="132" t="s">
        <v>135</v>
      </c>
      <c r="M2" s="133"/>
      <c r="N2" s="132">
        <v>12.8</v>
      </c>
      <c r="O2" s="133"/>
      <c r="P2" s="140">
        <v>12</v>
      </c>
      <c r="Q2" s="141"/>
      <c r="R2" s="142">
        <v>11</v>
      </c>
      <c r="S2" s="141"/>
      <c r="T2" s="159">
        <v>4.0999999999999996</v>
      </c>
      <c r="U2" s="157"/>
      <c r="V2" s="82"/>
    </row>
    <row r="3" spans="1:22" ht="12.9" customHeight="1" x14ac:dyDescent="0.25">
      <c r="A3" s="143"/>
      <c r="B3" s="144"/>
      <c r="C3" s="145"/>
      <c r="D3" s="78"/>
      <c r="E3" s="75" t="s">
        <v>66</v>
      </c>
      <c r="F3" s="134"/>
      <c r="G3" s="135"/>
      <c r="H3" s="134"/>
      <c r="I3" s="135"/>
      <c r="J3" s="154">
        <v>5.4</v>
      </c>
      <c r="K3" s="155"/>
      <c r="L3" s="132" t="s">
        <v>135</v>
      </c>
      <c r="M3" s="133"/>
      <c r="N3" s="132">
        <v>12.8</v>
      </c>
      <c r="O3" s="133"/>
      <c r="P3" s="162">
        <v>12</v>
      </c>
      <c r="Q3" s="155"/>
      <c r="R3" s="154">
        <v>11</v>
      </c>
      <c r="S3" s="155"/>
      <c r="T3" s="159">
        <v>4.0999999999999996</v>
      </c>
      <c r="U3" s="157"/>
      <c r="V3" s="82"/>
    </row>
    <row r="4" spans="1:22" ht="12.9" customHeight="1" x14ac:dyDescent="0.25">
      <c r="A4" s="143"/>
      <c r="B4" s="146"/>
      <c r="C4" s="147"/>
      <c r="D4" s="78"/>
      <c r="E4" s="5">
        <v>15</v>
      </c>
      <c r="F4" s="134"/>
      <c r="G4" s="135"/>
      <c r="H4" s="156">
        <v>35.200000000000003</v>
      </c>
      <c r="I4" s="157"/>
      <c r="J4" s="158">
        <v>9.6</v>
      </c>
      <c r="K4" s="133"/>
      <c r="L4" s="132" t="s">
        <v>134</v>
      </c>
      <c r="M4" s="133"/>
      <c r="N4" s="132">
        <v>16</v>
      </c>
      <c r="O4" s="133"/>
      <c r="P4" s="132">
        <v>46</v>
      </c>
      <c r="Q4" s="133"/>
      <c r="R4" s="158">
        <v>42</v>
      </c>
      <c r="S4" s="133"/>
      <c r="T4" s="159">
        <v>4.0999999999999996</v>
      </c>
      <c r="U4" s="157"/>
      <c r="V4" s="82"/>
    </row>
    <row r="5" spans="1:22" ht="12.9" customHeight="1" x14ac:dyDescent="0.25">
      <c r="A5" s="143"/>
      <c r="B5" s="146"/>
      <c r="C5" s="147"/>
      <c r="D5" s="78"/>
      <c r="E5" s="5" t="s">
        <v>67</v>
      </c>
      <c r="F5" s="134"/>
      <c r="G5" s="135"/>
      <c r="H5" s="156">
        <v>35.200000000000003</v>
      </c>
      <c r="I5" s="157"/>
      <c r="J5" s="158">
        <v>9.6</v>
      </c>
      <c r="K5" s="133"/>
      <c r="L5" s="132" t="s">
        <v>134</v>
      </c>
      <c r="M5" s="133"/>
      <c r="N5" s="132">
        <v>16</v>
      </c>
      <c r="O5" s="133"/>
      <c r="P5" s="132">
        <v>46</v>
      </c>
      <c r="Q5" s="133"/>
      <c r="R5" s="158">
        <v>42</v>
      </c>
      <c r="S5" s="133"/>
      <c r="T5" s="159">
        <v>4.0999999999999996</v>
      </c>
      <c r="U5" s="157"/>
      <c r="V5" s="82"/>
    </row>
    <row r="6" spans="1:22" ht="12.9" customHeight="1" x14ac:dyDescent="0.25">
      <c r="A6" s="143"/>
      <c r="B6" s="146"/>
      <c r="C6" s="147"/>
      <c r="D6" s="78"/>
      <c r="E6" s="5">
        <v>17</v>
      </c>
      <c r="F6" s="134"/>
      <c r="G6" s="135"/>
      <c r="H6" s="156">
        <v>70.400000000000006</v>
      </c>
      <c r="I6" s="157"/>
      <c r="J6" s="158">
        <v>14.4</v>
      </c>
      <c r="K6" s="133"/>
      <c r="L6" s="132" t="s">
        <v>133</v>
      </c>
      <c r="M6" s="133"/>
      <c r="N6" s="132">
        <v>19.2</v>
      </c>
      <c r="O6" s="133"/>
      <c r="P6" s="132">
        <v>69</v>
      </c>
      <c r="Q6" s="133"/>
      <c r="R6" s="132">
        <v>63</v>
      </c>
      <c r="S6" s="133"/>
      <c r="T6" s="159">
        <v>7.6</v>
      </c>
      <c r="U6" s="157"/>
      <c r="V6" s="82"/>
    </row>
    <row r="7" spans="1:22" ht="12.9" customHeight="1" x14ac:dyDescent="0.25">
      <c r="A7" s="143"/>
      <c r="B7" s="148"/>
      <c r="C7" s="149"/>
      <c r="D7" s="78"/>
      <c r="E7" s="76" t="s">
        <v>121</v>
      </c>
      <c r="F7" s="134"/>
      <c r="G7" s="135"/>
      <c r="H7" s="156">
        <v>70.400000000000006</v>
      </c>
      <c r="I7" s="157"/>
      <c r="J7" s="158">
        <v>14.4</v>
      </c>
      <c r="K7" s="133"/>
      <c r="L7" s="132" t="s">
        <v>132</v>
      </c>
      <c r="M7" s="133"/>
      <c r="N7" s="132">
        <v>19.2</v>
      </c>
      <c r="O7" s="133"/>
      <c r="P7" s="132">
        <v>69</v>
      </c>
      <c r="Q7" s="133"/>
      <c r="R7" s="132">
        <v>63</v>
      </c>
      <c r="S7" s="133"/>
      <c r="T7" s="159">
        <v>7.6</v>
      </c>
      <c r="U7" s="157"/>
      <c r="V7" s="82"/>
    </row>
    <row r="8" spans="1:22" ht="12.9" customHeight="1" x14ac:dyDescent="0.25">
      <c r="A8" s="143"/>
      <c r="B8" s="148"/>
      <c r="C8" s="149"/>
      <c r="D8" s="78"/>
      <c r="E8" s="59" t="s">
        <v>122</v>
      </c>
      <c r="F8" s="163">
        <v>86.4</v>
      </c>
      <c r="G8" s="164"/>
      <c r="H8" s="163">
        <v>105.6</v>
      </c>
      <c r="I8" s="164"/>
      <c r="J8" s="165"/>
      <c r="K8" s="166"/>
      <c r="L8" s="167" t="s">
        <v>131</v>
      </c>
      <c r="M8" s="168"/>
      <c r="N8" s="167">
        <v>32</v>
      </c>
      <c r="O8" s="168"/>
      <c r="P8" s="167">
        <v>100</v>
      </c>
      <c r="Q8" s="168"/>
      <c r="R8" s="167">
        <v>105</v>
      </c>
      <c r="S8" s="168"/>
      <c r="T8" s="169">
        <v>7.6</v>
      </c>
      <c r="U8" s="164"/>
      <c r="V8" s="82"/>
    </row>
    <row r="9" spans="1:22" ht="28.8" x14ac:dyDescent="0.3">
      <c r="A9" s="93"/>
      <c r="B9" s="92" t="s">
        <v>64</v>
      </c>
      <c r="C9" s="66"/>
      <c r="D9" s="36">
        <f t="shared" ref="D9" si="0">COUNTIF(F9:U9,"*)")</f>
        <v>0</v>
      </c>
      <c r="E9" s="12"/>
      <c r="F9" s="86" t="s">
        <v>2</v>
      </c>
      <c r="G9" s="87" t="s">
        <v>3</v>
      </c>
      <c r="H9" s="86" t="s">
        <v>2</v>
      </c>
      <c r="I9" s="87" t="s">
        <v>3</v>
      </c>
      <c r="J9" s="86" t="s">
        <v>2</v>
      </c>
      <c r="K9" s="87" t="s">
        <v>3</v>
      </c>
      <c r="L9" s="86" t="s">
        <v>2</v>
      </c>
      <c r="M9" s="87" t="s">
        <v>3</v>
      </c>
      <c r="N9" s="86" t="s">
        <v>2</v>
      </c>
      <c r="O9" s="87" t="s">
        <v>3</v>
      </c>
      <c r="P9" s="86" t="s">
        <v>2</v>
      </c>
      <c r="Q9" s="87" t="s">
        <v>3</v>
      </c>
      <c r="R9" s="86" t="s">
        <v>2</v>
      </c>
      <c r="S9" s="87" t="s">
        <v>3</v>
      </c>
      <c r="T9" s="86" t="s">
        <v>2</v>
      </c>
      <c r="U9" s="87" t="s">
        <v>3</v>
      </c>
      <c r="V9" s="36">
        <f>X9+Y9</f>
        <v>0</v>
      </c>
    </row>
    <row r="10" spans="1:22" x14ac:dyDescent="0.25">
      <c r="A10" s="3" t="s">
        <v>4</v>
      </c>
      <c r="B10" s="13" t="s">
        <v>114</v>
      </c>
      <c r="C10" s="6" t="s">
        <v>39</v>
      </c>
      <c r="D10" s="44">
        <f>COUNTIF(F10:U10,"*)")</f>
        <v>1</v>
      </c>
      <c r="E10" s="50">
        <f>SUM(G10+I10+K10+M10+O10+Q10+S10+U10)</f>
        <v>20</v>
      </c>
      <c r="F10" s="95" t="s">
        <v>68</v>
      </c>
      <c r="G10" s="96"/>
      <c r="H10" s="95">
        <v>15</v>
      </c>
      <c r="I10" s="96">
        <v>1</v>
      </c>
      <c r="J10" s="115">
        <v>9</v>
      </c>
      <c r="K10" s="96">
        <v>1</v>
      </c>
      <c r="L10" s="95" t="s">
        <v>116</v>
      </c>
      <c r="M10" s="96"/>
      <c r="N10" s="95" t="s">
        <v>68</v>
      </c>
      <c r="O10" s="96"/>
      <c r="P10" s="116">
        <v>5</v>
      </c>
      <c r="Q10" s="96">
        <v>6</v>
      </c>
      <c r="R10" s="97">
        <v>7</v>
      </c>
      <c r="S10" s="96">
        <v>6</v>
      </c>
      <c r="T10" s="114">
        <v>1</v>
      </c>
      <c r="U10" s="96">
        <v>6</v>
      </c>
      <c r="V10" s="99"/>
    </row>
    <row r="11" spans="1:22" x14ac:dyDescent="0.25">
      <c r="A11" s="3" t="s">
        <v>5</v>
      </c>
      <c r="B11" s="13" t="s">
        <v>92</v>
      </c>
      <c r="C11" s="6" t="s">
        <v>93</v>
      </c>
      <c r="D11" s="32">
        <f>COUNTIF(F11:U11,"*)")</f>
        <v>1</v>
      </c>
      <c r="E11" s="50">
        <f t="shared" ref="E11:E13" si="1">SUM(G11+I11+K11+M11+O11+Q11+S11+U11)</f>
        <v>9</v>
      </c>
      <c r="F11" s="100" t="s">
        <v>68</v>
      </c>
      <c r="G11" s="101"/>
      <c r="H11" s="100">
        <v>13</v>
      </c>
      <c r="I11" s="101">
        <v>1</v>
      </c>
      <c r="J11" s="115">
        <v>5</v>
      </c>
      <c r="K11" s="101">
        <v>4</v>
      </c>
      <c r="L11" s="100" t="s">
        <v>116</v>
      </c>
      <c r="M11" s="101"/>
      <c r="N11" s="100" t="s">
        <v>68</v>
      </c>
      <c r="O11" s="101"/>
      <c r="P11" s="114" t="s">
        <v>68</v>
      </c>
      <c r="Q11" s="101"/>
      <c r="R11" s="97" t="s">
        <v>68</v>
      </c>
      <c r="S11" s="101"/>
      <c r="T11" s="114">
        <v>2</v>
      </c>
      <c r="U11" s="101">
        <v>4</v>
      </c>
      <c r="V11" s="103"/>
    </row>
    <row r="12" spans="1:22" x14ac:dyDescent="0.25">
      <c r="A12" s="3" t="s">
        <v>6</v>
      </c>
      <c r="B12" s="13" t="s">
        <v>142</v>
      </c>
      <c r="C12" s="6" t="s">
        <v>39</v>
      </c>
      <c r="D12" s="32">
        <f>COUNTIF(F12:U12,"*)")</f>
        <v>1</v>
      </c>
      <c r="E12" s="50">
        <f t="shared" si="1"/>
        <v>3</v>
      </c>
      <c r="F12" s="100" t="s">
        <v>68</v>
      </c>
      <c r="G12" s="101"/>
      <c r="H12" s="100" t="s">
        <v>116</v>
      </c>
      <c r="I12" s="101"/>
      <c r="J12" s="115">
        <v>10</v>
      </c>
      <c r="K12" s="101">
        <v>1</v>
      </c>
      <c r="L12" s="100" t="s">
        <v>68</v>
      </c>
      <c r="M12" s="101"/>
      <c r="N12" s="100" t="s">
        <v>68</v>
      </c>
      <c r="O12" s="101"/>
      <c r="P12" s="114" t="s">
        <v>68</v>
      </c>
      <c r="Q12" s="101"/>
      <c r="R12" s="97" t="s">
        <v>68</v>
      </c>
      <c r="S12" s="101"/>
      <c r="T12" s="129">
        <v>4</v>
      </c>
      <c r="U12" s="101">
        <v>2</v>
      </c>
      <c r="V12" s="103"/>
    </row>
    <row r="13" spans="1:22" x14ac:dyDescent="0.25">
      <c r="A13" s="3" t="s">
        <v>7</v>
      </c>
      <c r="B13" s="13" t="s">
        <v>126</v>
      </c>
      <c r="C13" s="6" t="s">
        <v>40</v>
      </c>
      <c r="D13" s="32">
        <f>COUNTIF(F13:U13,"*)")</f>
        <v>1</v>
      </c>
      <c r="E13" s="50">
        <f t="shared" si="1"/>
        <v>3</v>
      </c>
      <c r="F13" s="100" t="s">
        <v>68</v>
      </c>
      <c r="G13" s="101"/>
      <c r="H13" s="100" t="s">
        <v>116</v>
      </c>
      <c r="I13" s="101"/>
      <c r="J13" s="115">
        <v>7</v>
      </c>
      <c r="K13" s="101">
        <v>2</v>
      </c>
      <c r="L13" s="129">
        <v>6</v>
      </c>
      <c r="M13" s="101">
        <v>1</v>
      </c>
      <c r="N13" s="100" t="s">
        <v>68</v>
      </c>
      <c r="O13" s="101"/>
      <c r="P13" s="114" t="s">
        <v>68</v>
      </c>
      <c r="Q13" s="101"/>
      <c r="R13" s="97" t="s">
        <v>68</v>
      </c>
      <c r="S13" s="101"/>
      <c r="T13" s="114" t="s">
        <v>68</v>
      </c>
      <c r="U13" s="101"/>
      <c r="V13" s="103"/>
    </row>
    <row r="14" spans="1:22" x14ac:dyDescent="0.25">
      <c r="A14" s="3"/>
      <c r="B14" s="13"/>
      <c r="C14" s="6"/>
      <c r="D14" s="32"/>
      <c r="E14" s="50"/>
      <c r="F14" s="97"/>
      <c r="G14" s="98"/>
      <c r="H14" s="97"/>
      <c r="I14" s="98"/>
      <c r="J14" s="115"/>
      <c r="K14" s="98"/>
      <c r="L14" s="97"/>
      <c r="M14" s="98"/>
      <c r="N14" s="97"/>
      <c r="O14" s="98"/>
      <c r="P14" s="115"/>
      <c r="Q14" s="98"/>
      <c r="R14" s="97"/>
      <c r="S14" s="98"/>
      <c r="T14" s="114"/>
      <c r="U14" s="98"/>
      <c r="V14" s="104"/>
    </row>
    <row r="15" spans="1:22" ht="28.8" x14ac:dyDescent="0.3">
      <c r="A15" s="127"/>
      <c r="B15" s="92" t="s">
        <v>16</v>
      </c>
      <c r="C15" s="66"/>
      <c r="D15" s="36">
        <f t="shared" ref="D15:D22" si="2">COUNTIF(F15:U15,"*)")</f>
        <v>0</v>
      </c>
      <c r="E15" s="12"/>
      <c r="F15" s="86" t="s">
        <v>2</v>
      </c>
      <c r="G15" s="87" t="s">
        <v>3</v>
      </c>
      <c r="H15" s="86" t="s">
        <v>2</v>
      </c>
      <c r="I15" s="87" t="s">
        <v>3</v>
      </c>
      <c r="J15" s="86" t="s">
        <v>2</v>
      </c>
      <c r="K15" s="87" t="s">
        <v>3</v>
      </c>
      <c r="L15" s="86" t="s">
        <v>2</v>
      </c>
      <c r="M15" s="87" t="s">
        <v>3</v>
      </c>
      <c r="N15" s="86" t="s">
        <v>2</v>
      </c>
      <c r="O15" s="87" t="s">
        <v>3</v>
      </c>
      <c r="P15" s="86" t="s">
        <v>2</v>
      </c>
      <c r="Q15" s="87" t="s">
        <v>3</v>
      </c>
      <c r="R15" s="86" t="s">
        <v>2</v>
      </c>
      <c r="S15" s="87" t="s">
        <v>3</v>
      </c>
      <c r="T15" s="86" t="s">
        <v>2</v>
      </c>
      <c r="U15" s="87" t="s">
        <v>3</v>
      </c>
      <c r="V15" s="36">
        <f>X15+Y15</f>
        <v>0</v>
      </c>
    </row>
    <row r="16" spans="1:22" x14ac:dyDescent="0.25">
      <c r="A16" s="3" t="s">
        <v>4</v>
      </c>
      <c r="B16" s="6" t="s">
        <v>117</v>
      </c>
      <c r="C16" s="6" t="s">
        <v>38</v>
      </c>
      <c r="D16" s="32">
        <f t="shared" si="2"/>
        <v>1</v>
      </c>
      <c r="E16" s="50">
        <f t="shared" ref="E16:E22" si="3">SUM(G16+I16+K16+M16+O16+Q16+S16+U16)</f>
        <v>57</v>
      </c>
      <c r="F16" s="95" t="s">
        <v>68</v>
      </c>
      <c r="G16" s="96"/>
      <c r="H16" s="95" t="s">
        <v>148</v>
      </c>
      <c r="I16" s="96"/>
      <c r="J16" s="117">
        <v>1</v>
      </c>
      <c r="K16" s="96">
        <v>6</v>
      </c>
      <c r="L16" s="105">
        <v>12</v>
      </c>
      <c r="M16" s="96">
        <v>1</v>
      </c>
      <c r="N16" s="95">
        <v>3</v>
      </c>
      <c r="O16" s="96">
        <v>16</v>
      </c>
      <c r="P16" s="95">
        <v>3</v>
      </c>
      <c r="Q16" s="96">
        <v>16</v>
      </c>
      <c r="R16" s="97">
        <v>4</v>
      </c>
      <c r="S16" s="96">
        <v>15</v>
      </c>
      <c r="T16" s="100">
        <v>3</v>
      </c>
      <c r="U16" s="96">
        <v>3</v>
      </c>
      <c r="V16" s="99">
        <v>1</v>
      </c>
    </row>
    <row r="17" spans="1:22" x14ac:dyDescent="0.25">
      <c r="A17" s="3" t="s">
        <v>5</v>
      </c>
      <c r="B17" s="6" t="s">
        <v>85</v>
      </c>
      <c r="C17" s="6" t="s">
        <v>41</v>
      </c>
      <c r="D17" s="32">
        <f t="shared" si="2"/>
        <v>1</v>
      </c>
      <c r="E17" s="50">
        <f t="shared" si="3"/>
        <v>40</v>
      </c>
      <c r="F17" s="100" t="s">
        <v>68</v>
      </c>
      <c r="G17" s="101"/>
      <c r="H17" s="100">
        <v>8</v>
      </c>
      <c r="I17" s="101">
        <v>5</v>
      </c>
      <c r="J17" s="117">
        <v>6</v>
      </c>
      <c r="K17" s="101">
        <v>1</v>
      </c>
      <c r="L17" s="105">
        <v>10</v>
      </c>
      <c r="M17" s="101">
        <v>3</v>
      </c>
      <c r="N17" s="100" t="s">
        <v>116</v>
      </c>
      <c r="O17" s="101"/>
      <c r="P17" s="100">
        <v>2</v>
      </c>
      <c r="Q17" s="101">
        <v>18</v>
      </c>
      <c r="R17" s="97">
        <v>8</v>
      </c>
      <c r="S17" s="101">
        <v>11</v>
      </c>
      <c r="T17" s="100">
        <v>4</v>
      </c>
      <c r="U17" s="101">
        <v>2</v>
      </c>
      <c r="V17" s="103"/>
    </row>
    <row r="18" spans="1:22" x14ac:dyDescent="0.25">
      <c r="A18" s="3" t="s">
        <v>6</v>
      </c>
      <c r="B18" s="6" t="s">
        <v>109</v>
      </c>
      <c r="C18" s="6" t="s">
        <v>39</v>
      </c>
      <c r="D18" s="32">
        <f t="shared" si="2"/>
        <v>1</v>
      </c>
      <c r="E18" s="50">
        <f t="shared" si="3"/>
        <v>30</v>
      </c>
      <c r="F18" s="97" t="s">
        <v>68</v>
      </c>
      <c r="G18" s="98"/>
      <c r="H18" s="97">
        <v>22</v>
      </c>
      <c r="I18" s="98">
        <v>1</v>
      </c>
      <c r="J18" s="115">
        <v>5</v>
      </c>
      <c r="K18" s="98">
        <v>1</v>
      </c>
      <c r="L18" s="105">
        <v>9</v>
      </c>
      <c r="M18" s="98">
        <v>4</v>
      </c>
      <c r="N18" s="97" t="s">
        <v>116</v>
      </c>
      <c r="O18" s="98"/>
      <c r="P18" s="97">
        <v>13</v>
      </c>
      <c r="Q18" s="98">
        <v>6</v>
      </c>
      <c r="R18" s="97">
        <v>5</v>
      </c>
      <c r="S18" s="98">
        <v>14</v>
      </c>
      <c r="T18" s="97">
        <v>2</v>
      </c>
      <c r="U18" s="98">
        <v>4</v>
      </c>
      <c r="V18" s="104"/>
    </row>
    <row r="19" spans="1:22" x14ac:dyDescent="0.25">
      <c r="A19" s="3" t="s">
        <v>7</v>
      </c>
      <c r="B19" s="6" t="s">
        <v>124</v>
      </c>
      <c r="C19" s="6" t="s">
        <v>39</v>
      </c>
      <c r="D19" s="32">
        <f t="shared" si="2"/>
        <v>1</v>
      </c>
      <c r="E19" s="50">
        <f t="shared" si="3"/>
        <v>24</v>
      </c>
      <c r="F19" s="97" t="s">
        <v>68</v>
      </c>
      <c r="G19" s="98"/>
      <c r="H19" s="97" t="s">
        <v>116</v>
      </c>
      <c r="I19" s="98"/>
      <c r="J19" s="115">
        <v>2</v>
      </c>
      <c r="K19" s="98">
        <v>4</v>
      </c>
      <c r="L19" s="105">
        <v>16</v>
      </c>
      <c r="M19" s="98">
        <v>1</v>
      </c>
      <c r="N19" s="97" t="s">
        <v>68</v>
      </c>
      <c r="O19" s="98"/>
      <c r="P19" s="97">
        <v>16</v>
      </c>
      <c r="Q19" s="98">
        <v>3</v>
      </c>
      <c r="R19" s="97">
        <v>9</v>
      </c>
      <c r="S19" s="98">
        <v>10</v>
      </c>
      <c r="T19" s="97">
        <v>1</v>
      </c>
      <c r="U19" s="98">
        <v>6</v>
      </c>
      <c r="V19" s="104"/>
    </row>
    <row r="20" spans="1:22" x14ac:dyDescent="0.25">
      <c r="A20" s="3" t="s">
        <v>8</v>
      </c>
      <c r="B20" s="6" t="s">
        <v>106</v>
      </c>
      <c r="C20" s="6" t="s">
        <v>38</v>
      </c>
      <c r="D20" s="32">
        <f t="shared" si="2"/>
        <v>1</v>
      </c>
      <c r="E20" s="50">
        <f t="shared" si="3"/>
        <v>4</v>
      </c>
      <c r="F20" s="97" t="s">
        <v>68</v>
      </c>
      <c r="G20" s="98"/>
      <c r="H20" s="97" t="s">
        <v>116</v>
      </c>
      <c r="I20" s="98"/>
      <c r="J20" s="97">
        <v>3</v>
      </c>
      <c r="K20" s="98">
        <v>3</v>
      </c>
      <c r="L20" s="105">
        <v>18</v>
      </c>
      <c r="M20" s="98">
        <v>1</v>
      </c>
      <c r="N20" s="97" t="s">
        <v>68</v>
      </c>
      <c r="O20" s="98"/>
      <c r="P20" s="97" t="s">
        <v>68</v>
      </c>
      <c r="Q20" s="98"/>
      <c r="R20" s="97" t="s">
        <v>68</v>
      </c>
      <c r="S20" s="98"/>
      <c r="T20" s="97" t="s">
        <v>68</v>
      </c>
      <c r="U20" s="98"/>
      <c r="V20" s="104"/>
    </row>
    <row r="21" spans="1:22" x14ac:dyDescent="0.25">
      <c r="A21" s="3" t="s">
        <v>9</v>
      </c>
      <c r="B21" s="6" t="s">
        <v>147</v>
      </c>
      <c r="C21" s="20" t="s">
        <v>89</v>
      </c>
      <c r="D21" s="32">
        <f t="shared" si="2"/>
        <v>1</v>
      </c>
      <c r="E21" s="50">
        <f t="shared" si="3"/>
        <v>1</v>
      </c>
      <c r="F21" s="97" t="s">
        <v>68</v>
      </c>
      <c r="G21" s="98"/>
      <c r="H21" s="97" t="s">
        <v>116</v>
      </c>
      <c r="I21" s="98"/>
      <c r="J21" s="115" t="s">
        <v>68</v>
      </c>
      <c r="K21" s="98"/>
      <c r="L21" s="105" t="s">
        <v>68</v>
      </c>
      <c r="M21" s="98"/>
      <c r="N21" s="97" t="s">
        <v>68</v>
      </c>
      <c r="O21" s="98"/>
      <c r="P21" s="97" t="s">
        <v>68</v>
      </c>
      <c r="Q21" s="98"/>
      <c r="R21" s="97" t="s">
        <v>68</v>
      </c>
      <c r="S21" s="98"/>
      <c r="T21" s="130">
        <v>5</v>
      </c>
      <c r="U21" s="98">
        <v>1</v>
      </c>
      <c r="V21" s="104"/>
    </row>
    <row r="22" spans="1:22" x14ac:dyDescent="0.25">
      <c r="A22" s="3" t="s">
        <v>10</v>
      </c>
      <c r="B22" s="6" t="s">
        <v>108</v>
      </c>
      <c r="C22" s="6" t="s">
        <v>39</v>
      </c>
      <c r="D22" s="32">
        <f t="shared" si="2"/>
        <v>1</v>
      </c>
      <c r="E22" s="50">
        <f t="shared" si="3"/>
        <v>1</v>
      </c>
      <c r="F22" s="97" t="s">
        <v>68</v>
      </c>
      <c r="G22" s="98"/>
      <c r="H22" s="97" t="s">
        <v>113</v>
      </c>
      <c r="I22" s="98"/>
      <c r="J22" s="130">
        <v>7</v>
      </c>
      <c r="K22" s="98">
        <v>1</v>
      </c>
      <c r="L22" s="105" t="s">
        <v>68</v>
      </c>
      <c r="M22" s="98"/>
      <c r="N22" s="97" t="s">
        <v>68</v>
      </c>
      <c r="O22" s="98"/>
      <c r="P22" s="97" t="s">
        <v>68</v>
      </c>
      <c r="Q22" s="98"/>
      <c r="R22" s="97" t="s">
        <v>68</v>
      </c>
      <c r="S22" s="98"/>
      <c r="T22" s="97" t="s">
        <v>68</v>
      </c>
      <c r="U22" s="98"/>
      <c r="V22" s="104"/>
    </row>
    <row r="23" spans="1:22" x14ac:dyDescent="0.25">
      <c r="A23" s="3"/>
      <c r="B23" s="7"/>
      <c r="C23" s="7"/>
      <c r="D23" s="31">
        <f>COUNTIF(F23:U23,"*)")</f>
        <v>0</v>
      </c>
      <c r="E23" s="56"/>
      <c r="F23" s="110"/>
      <c r="G23" s="111"/>
      <c r="H23" s="110"/>
      <c r="I23" s="111"/>
      <c r="J23" s="110"/>
      <c r="K23" s="111"/>
      <c r="L23" s="110"/>
      <c r="M23" s="111"/>
      <c r="N23" s="110"/>
      <c r="O23" s="111"/>
      <c r="P23" s="110"/>
      <c r="Q23" s="111"/>
      <c r="R23" s="110"/>
      <c r="S23" s="111"/>
      <c r="T23" s="110"/>
      <c r="U23" s="111"/>
      <c r="V23" s="112"/>
    </row>
  </sheetData>
  <mergeCells count="66">
    <mergeCell ref="R1:S1"/>
    <mergeCell ref="T1:U1"/>
    <mergeCell ref="A2:A8"/>
    <mergeCell ref="B2:C8"/>
    <mergeCell ref="F2:G2"/>
    <mergeCell ref="H2:I2"/>
    <mergeCell ref="J2:K2"/>
    <mergeCell ref="L2:M2"/>
    <mergeCell ref="N2:O2"/>
    <mergeCell ref="F1:G1"/>
    <mergeCell ref="H1:I1"/>
    <mergeCell ref="J1:K1"/>
    <mergeCell ref="L1:M1"/>
    <mergeCell ref="N1:O1"/>
    <mergeCell ref="P1:Q1"/>
    <mergeCell ref="P2:Q2"/>
    <mergeCell ref="R2:S2"/>
    <mergeCell ref="T2:U2"/>
    <mergeCell ref="F3:G3"/>
    <mergeCell ref="H3:I3"/>
    <mergeCell ref="J3:K3"/>
    <mergeCell ref="L3:M3"/>
    <mergeCell ref="N3:O3"/>
    <mergeCell ref="P3:Q3"/>
    <mergeCell ref="F4:G4"/>
    <mergeCell ref="H4:I4"/>
    <mergeCell ref="J4:K4"/>
    <mergeCell ref="L4:M4"/>
    <mergeCell ref="N4:O4"/>
    <mergeCell ref="P5:Q5"/>
    <mergeCell ref="R5:S5"/>
    <mergeCell ref="T5:U5"/>
    <mergeCell ref="R3:S3"/>
    <mergeCell ref="T3:U3"/>
    <mergeCell ref="P4:Q4"/>
    <mergeCell ref="R4:S4"/>
    <mergeCell ref="T4:U4"/>
    <mergeCell ref="F5:G5"/>
    <mergeCell ref="H5:I5"/>
    <mergeCell ref="J5:K5"/>
    <mergeCell ref="L5:M5"/>
    <mergeCell ref="N5:O5"/>
    <mergeCell ref="R6:S6"/>
    <mergeCell ref="T6:U6"/>
    <mergeCell ref="F7:G7"/>
    <mergeCell ref="H7:I7"/>
    <mergeCell ref="J7:K7"/>
    <mergeCell ref="L7:M7"/>
    <mergeCell ref="N7:O7"/>
    <mergeCell ref="P7:Q7"/>
    <mergeCell ref="R7:S7"/>
    <mergeCell ref="F6:G6"/>
    <mergeCell ref="H6:I6"/>
    <mergeCell ref="J6:K6"/>
    <mergeCell ref="L6:M6"/>
    <mergeCell ref="N6:O6"/>
    <mergeCell ref="P6:Q6"/>
    <mergeCell ref="T7:U7"/>
    <mergeCell ref="P8:Q8"/>
    <mergeCell ref="R8:S8"/>
    <mergeCell ref="T8:U8"/>
    <mergeCell ref="F8:G8"/>
    <mergeCell ref="H8:I8"/>
    <mergeCell ref="J8:K8"/>
    <mergeCell ref="L8:M8"/>
    <mergeCell ref="N8:O8"/>
  </mergeCells>
  <printOptions horizontalCentered="1"/>
  <pageMargins left="0.39370078740157483" right="0.39370078740157483" top="0.59055118110236227" bottom="0.59055118110236227" header="0.51181102362204722" footer="0.51181102362204722"/>
  <pageSetup paperSize="9" fitToHeight="4" orientation="landscape" horizontalDpi="4294967295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1A194-B65F-4459-A6A0-90FFE6053335}">
  <sheetPr>
    <pageSetUpPr fitToPage="1"/>
  </sheetPr>
  <dimension ref="A1:Y22"/>
  <sheetViews>
    <sheetView showZeros="0" topLeftCell="A4" zoomScaleNormal="100" workbookViewId="0">
      <pane xSplit="1" topLeftCell="B1" activePane="topRight" state="frozen"/>
      <selection activeCell="C17" sqref="C17"/>
      <selection pane="topRight" activeCell="C17" sqref="C17"/>
    </sheetView>
  </sheetViews>
  <sheetFormatPr baseColWidth="10" defaultRowHeight="13.2" x14ac:dyDescent="0.25"/>
  <cols>
    <col min="1" max="1" width="3.33203125" customWidth="1"/>
    <col min="2" max="2" width="20.6640625" customWidth="1"/>
    <col min="3" max="3" width="38" customWidth="1"/>
    <col min="4" max="4" width="2.6640625" style="34" customWidth="1"/>
    <col min="5" max="5" width="4.6640625" style="10" customWidth="1"/>
    <col min="6" max="21" width="3.88671875" style="10" customWidth="1"/>
    <col min="22" max="22" width="3" style="34" customWidth="1"/>
    <col min="23" max="23" width="0" style="35" hidden="1" customWidth="1"/>
    <col min="24" max="24" width="7.33203125" style="34" customWidth="1"/>
    <col min="25" max="25" width="5.33203125" style="10" customWidth="1"/>
  </cols>
  <sheetData>
    <row r="1" spans="1:24" ht="104.25" customHeight="1" x14ac:dyDescent="0.25">
      <c r="A1" s="8"/>
      <c r="B1" s="1" t="s">
        <v>0</v>
      </c>
      <c r="C1" s="1" t="s">
        <v>1</v>
      </c>
      <c r="D1" s="77" t="s">
        <v>20</v>
      </c>
      <c r="E1" s="58"/>
      <c r="F1" s="136" t="s">
        <v>96</v>
      </c>
      <c r="G1" s="137"/>
      <c r="H1" s="136" t="s">
        <v>97</v>
      </c>
      <c r="I1" s="137"/>
      <c r="J1" s="136" t="s">
        <v>98</v>
      </c>
      <c r="K1" s="137"/>
      <c r="L1" s="138" t="s">
        <v>99</v>
      </c>
      <c r="M1" s="139"/>
      <c r="N1" s="138" t="s">
        <v>100</v>
      </c>
      <c r="O1" s="139"/>
      <c r="P1" s="136" t="s">
        <v>101</v>
      </c>
      <c r="Q1" s="137"/>
      <c r="R1" s="136" t="s">
        <v>102</v>
      </c>
      <c r="S1" s="137"/>
      <c r="T1" s="136" t="s">
        <v>83</v>
      </c>
      <c r="U1" s="137"/>
      <c r="V1" s="81" t="s">
        <v>21</v>
      </c>
    </row>
    <row r="2" spans="1:24" ht="12.9" customHeight="1" x14ac:dyDescent="0.25">
      <c r="A2" s="143"/>
      <c r="B2" s="144" t="s">
        <v>111</v>
      </c>
      <c r="C2" s="145"/>
      <c r="D2" s="78"/>
      <c r="E2" s="4">
        <v>13</v>
      </c>
      <c r="F2" s="150"/>
      <c r="G2" s="151"/>
      <c r="H2" s="152"/>
      <c r="I2" s="153"/>
      <c r="J2" s="142">
        <v>5.4</v>
      </c>
      <c r="K2" s="141"/>
      <c r="L2" s="132" t="s">
        <v>135</v>
      </c>
      <c r="M2" s="133"/>
      <c r="N2" s="132">
        <v>12.8</v>
      </c>
      <c r="O2" s="133"/>
      <c r="P2" s="140">
        <v>12</v>
      </c>
      <c r="Q2" s="141"/>
      <c r="R2" s="142">
        <v>11</v>
      </c>
      <c r="S2" s="141"/>
      <c r="T2" s="159">
        <v>4.0999999999999996</v>
      </c>
      <c r="U2" s="157"/>
      <c r="V2" s="82"/>
    </row>
    <row r="3" spans="1:24" ht="12.9" customHeight="1" x14ac:dyDescent="0.25">
      <c r="A3" s="143"/>
      <c r="B3" s="144"/>
      <c r="C3" s="145"/>
      <c r="D3" s="78"/>
      <c r="E3" s="75" t="s">
        <v>66</v>
      </c>
      <c r="F3" s="134"/>
      <c r="G3" s="135"/>
      <c r="H3" s="134"/>
      <c r="I3" s="135"/>
      <c r="J3" s="154">
        <v>5.4</v>
      </c>
      <c r="K3" s="155"/>
      <c r="L3" s="132" t="s">
        <v>135</v>
      </c>
      <c r="M3" s="133"/>
      <c r="N3" s="132">
        <v>12.8</v>
      </c>
      <c r="O3" s="133"/>
      <c r="P3" s="162">
        <v>12</v>
      </c>
      <c r="Q3" s="155"/>
      <c r="R3" s="154">
        <v>11</v>
      </c>
      <c r="S3" s="155"/>
      <c r="T3" s="159">
        <v>4.0999999999999996</v>
      </c>
      <c r="U3" s="157"/>
      <c r="V3" s="82"/>
    </row>
    <row r="4" spans="1:24" ht="12.9" customHeight="1" x14ac:dyDescent="0.25">
      <c r="A4" s="143"/>
      <c r="B4" s="146"/>
      <c r="C4" s="147"/>
      <c r="D4" s="78"/>
      <c r="E4" s="5">
        <v>15</v>
      </c>
      <c r="F4" s="134"/>
      <c r="G4" s="135"/>
      <c r="H4" s="156">
        <v>35.200000000000003</v>
      </c>
      <c r="I4" s="157"/>
      <c r="J4" s="158">
        <v>9.6</v>
      </c>
      <c r="K4" s="133"/>
      <c r="L4" s="132" t="s">
        <v>134</v>
      </c>
      <c r="M4" s="133"/>
      <c r="N4" s="132">
        <v>16</v>
      </c>
      <c r="O4" s="133"/>
      <c r="P4" s="132">
        <v>46</v>
      </c>
      <c r="Q4" s="133"/>
      <c r="R4" s="158">
        <v>42</v>
      </c>
      <c r="S4" s="133"/>
      <c r="T4" s="159">
        <v>4.0999999999999996</v>
      </c>
      <c r="U4" s="157"/>
      <c r="V4" s="82"/>
    </row>
    <row r="5" spans="1:24" ht="12.9" customHeight="1" x14ac:dyDescent="0.25">
      <c r="A5" s="143"/>
      <c r="B5" s="146"/>
      <c r="C5" s="147"/>
      <c r="D5" s="78"/>
      <c r="E5" s="5" t="s">
        <v>67</v>
      </c>
      <c r="F5" s="134"/>
      <c r="G5" s="135"/>
      <c r="H5" s="156">
        <v>35.200000000000003</v>
      </c>
      <c r="I5" s="157"/>
      <c r="J5" s="158">
        <v>9.6</v>
      </c>
      <c r="K5" s="133"/>
      <c r="L5" s="132" t="s">
        <v>134</v>
      </c>
      <c r="M5" s="133"/>
      <c r="N5" s="132">
        <v>16</v>
      </c>
      <c r="O5" s="133"/>
      <c r="P5" s="132">
        <v>46</v>
      </c>
      <c r="Q5" s="133"/>
      <c r="R5" s="158">
        <v>42</v>
      </c>
      <c r="S5" s="133"/>
      <c r="T5" s="159">
        <v>4.0999999999999996</v>
      </c>
      <c r="U5" s="157"/>
      <c r="V5" s="82"/>
    </row>
    <row r="6" spans="1:24" ht="12.9" customHeight="1" x14ac:dyDescent="0.25">
      <c r="A6" s="143"/>
      <c r="B6" s="146"/>
      <c r="C6" s="147"/>
      <c r="D6" s="78"/>
      <c r="E6" s="5">
        <v>17</v>
      </c>
      <c r="F6" s="134"/>
      <c r="G6" s="135"/>
      <c r="H6" s="156">
        <v>70.400000000000006</v>
      </c>
      <c r="I6" s="157"/>
      <c r="J6" s="158">
        <v>14.4</v>
      </c>
      <c r="K6" s="133"/>
      <c r="L6" s="132" t="s">
        <v>133</v>
      </c>
      <c r="M6" s="133"/>
      <c r="N6" s="132">
        <v>19.2</v>
      </c>
      <c r="O6" s="133"/>
      <c r="P6" s="132">
        <v>69</v>
      </c>
      <c r="Q6" s="133"/>
      <c r="R6" s="132">
        <v>63</v>
      </c>
      <c r="S6" s="133"/>
      <c r="T6" s="159">
        <v>7.6</v>
      </c>
      <c r="U6" s="157"/>
      <c r="V6" s="82"/>
    </row>
    <row r="7" spans="1:24" ht="12.9" customHeight="1" x14ac:dyDescent="0.25">
      <c r="A7" s="143"/>
      <c r="B7" s="148"/>
      <c r="C7" s="149"/>
      <c r="D7" s="78"/>
      <c r="E7" s="76" t="s">
        <v>121</v>
      </c>
      <c r="F7" s="134"/>
      <c r="G7" s="135"/>
      <c r="H7" s="156">
        <v>70.400000000000006</v>
      </c>
      <c r="I7" s="157"/>
      <c r="J7" s="158">
        <v>14.4</v>
      </c>
      <c r="K7" s="133"/>
      <c r="L7" s="132" t="s">
        <v>132</v>
      </c>
      <c r="M7" s="133"/>
      <c r="N7" s="132">
        <v>19.2</v>
      </c>
      <c r="O7" s="133"/>
      <c r="P7" s="132">
        <v>69</v>
      </c>
      <c r="Q7" s="133"/>
      <c r="R7" s="132">
        <v>63</v>
      </c>
      <c r="S7" s="133"/>
      <c r="T7" s="159">
        <v>7.6</v>
      </c>
      <c r="U7" s="157"/>
      <c r="V7" s="82"/>
    </row>
    <row r="8" spans="1:24" ht="12.9" customHeight="1" x14ac:dyDescent="0.25">
      <c r="A8" s="143"/>
      <c r="B8" s="148"/>
      <c r="C8" s="149"/>
      <c r="D8" s="78"/>
      <c r="E8" s="59" t="s">
        <v>122</v>
      </c>
      <c r="F8" s="163">
        <v>86.4</v>
      </c>
      <c r="G8" s="164"/>
      <c r="H8" s="163">
        <v>105.6</v>
      </c>
      <c r="I8" s="164"/>
      <c r="J8" s="165"/>
      <c r="K8" s="166"/>
      <c r="L8" s="167" t="s">
        <v>131</v>
      </c>
      <c r="M8" s="168"/>
      <c r="N8" s="167">
        <v>32</v>
      </c>
      <c r="O8" s="168"/>
      <c r="P8" s="167">
        <v>100</v>
      </c>
      <c r="Q8" s="168"/>
      <c r="R8" s="167">
        <v>105</v>
      </c>
      <c r="S8" s="168"/>
      <c r="T8" s="169">
        <v>7.6</v>
      </c>
      <c r="U8" s="164"/>
      <c r="V8" s="82"/>
    </row>
    <row r="9" spans="1:24" ht="28.8" x14ac:dyDescent="0.3">
      <c r="A9" s="93"/>
      <c r="B9" s="92" t="s">
        <v>65</v>
      </c>
      <c r="C9" s="66"/>
      <c r="D9" s="36">
        <f t="shared" ref="D9" si="0">COUNTIF(F9:U9,"*)")</f>
        <v>0</v>
      </c>
      <c r="E9" s="12"/>
      <c r="F9" s="86" t="s">
        <v>2</v>
      </c>
      <c r="G9" s="87" t="s">
        <v>3</v>
      </c>
      <c r="H9" s="86" t="s">
        <v>2</v>
      </c>
      <c r="I9" s="87" t="s">
        <v>3</v>
      </c>
      <c r="J9" s="86" t="s">
        <v>2</v>
      </c>
      <c r="K9" s="87" t="s">
        <v>3</v>
      </c>
      <c r="L9" s="86" t="s">
        <v>2</v>
      </c>
      <c r="M9" s="87" t="s">
        <v>3</v>
      </c>
      <c r="N9" s="86" t="s">
        <v>2</v>
      </c>
      <c r="O9" s="87" t="s">
        <v>3</v>
      </c>
      <c r="P9" s="86" t="s">
        <v>2</v>
      </c>
      <c r="Q9" s="87" t="s">
        <v>3</v>
      </c>
      <c r="R9" s="86" t="s">
        <v>2</v>
      </c>
      <c r="S9" s="87" t="s">
        <v>3</v>
      </c>
      <c r="T9" s="86" t="s">
        <v>2</v>
      </c>
      <c r="U9" s="87" t="s">
        <v>3</v>
      </c>
      <c r="V9" s="36">
        <f>X9+Y9</f>
        <v>0</v>
      </c>
    </row>
    <row r="10" spans="1:24" x14ac:dyDescent="0.25">
      <c r="A10" s="3" t="s">
        <v>4</v>
      </c>
      <c r="B10" s="88" t="s">
        <v>69</v>
      </c>
      <c r="C10" s="6" t="s">
        <v>38</v>
      </c>
      <c r="D10" s="44">
        <f>COUNTIF(F10:U10,"*)")</f>
        <v>1</v>
      </c>
      <c r="E10" s="50">
        <f>SUM(G10+I10+K10+M10+O10+Q10+S10+U10)</f>
        <v>37</v>
      </c>
      <c r="F10" s="97" t="s">
        <v>68</v>
      </c>
      <c r="G10" s="96"/>
      <c r="H10" s="95">
        <v>4</v>
      </c>
      <c r="I10" s="96">
        <v>5</v>
      </c>
      <c r="J10" s="95">
        <v>4</v>
      </c>
      <c r="K10" s="96">
        <v>2</v>
      </c>
      <c r="L10" s="113">
        <v>6</v>
      </c>
      <c r="M10" s="96">
        <v>3</v>
      </c>
      <c r="N10" s="95">
        <v>2</v>
      </c>
      <c r="O10" s="96">
        <v>8</v>
      </c>
      <c r="P10" s="100">
        <v>1</v>
      </c>
      <c r="Q10" s="96">
        <v>11</v>
      </c>
      <c r="R10" s="100">
        <v>2</v>
      </c>
      <c r="S10" s="96">
        <v>8</v>
      </c>
      <c r="T10" s="95" t="s">
        <v>116</v>
      </c>
      <c r="U10" s="96"/>
      <c r="V10" s="99"/>
    </row>
    <row r="11" spans="1:24" x14ac:dyDescent="0.25">
      <c r="A11" s="3" t="s">
        <v>5</v>
      </c>
      <c r="B11" s="29" t="s">
        <v>74</v>
      </c>
      <c r="C11" s="6" t="s">
        <v>38</v>
      </c>
      <c r="D11" s="32">
        <f>COUNTIF(F11:U11,"*)")</f>
        <v>1</v>
      </c>
      <c r="E11" s="50">
        <f>SUM(G11+I11+K11+M11+O11+Q11+S11+U11)</f>
        <v>0</v>
      </c>
      <c r="F11" s="97" t="s">
        <v>68</v>
      </c>
      <c r="G11" s="118"/>
      <c r="H11" s="105" t="s">
        <v>113</v>
      </c>
      <c r="I11" s="119"/>
      <c r="J11" s="105" t="s">
        <v>68</v>
      </c>
      <c r="K11" s="119"/>
      <c r="L11" s="105" t="s">
        <v>68</v>
      </c>
      <c r="M11" s="106"/>
      <c r="N11" s="97" t="s">
        <v>68</v>
      </c>
      <c r="O11" s="106"/>
      <c r="P11" s="105" t="s">
        <v>68</v>
      </c>
      <c r="Q11" s="106"/>
      <c r="R11" s="105"/>
      <c r="S11" s="106"/>
      <c r="T11" s="97"/>
      <c r="U11" s="106"/>
      <c r="V11" s="104"/>
    </row>
    <row r="12" spans="1:24" x14ac:dyDescent="0.25">
      <c r="A12" s="3"/>
      <c r="B12" s="29"/>
      <c r="C12" s="6"/>
      <c r="D12" s="32"/>
      <c r="E12" s="50"/>
      <c r="F12" s="97"/>
      <c r="G12" s="118"/>
      <c r="H12" s="105"/>
      <c r="I12" s="119"/>
      <c r="J12" s="105"/>
      <c r="K12" s="119"/>
      <c r="L12" s="97"/>
      <c r="M12" s="106"/>
      <c r="N12" s="97"/>
      <c r="O12" s="106"/>
      <c r="P12" s="105"/>
      <c r="Q12" s="106"/>
      <c r="R12" s="105"/>
      <c r="S12" s="106"/>
      <c r="T12" s="97"/>
      <c r="U12" s="106"/>
      <c r="V12" s="104"/>
    </row>
    <row r="13" spans="1:24" ht="28.8" x14ac:dyDescent="0.3">
      <c r="A13" s="127"/>
      <c r="B13" s="92" t="s">
        <v>15</v>
      </c>
      <c r="C13" s="66"/>
      <c r="D13" s="36">
        <f t="shared" ref="D13" si="1">COUNTIF(F13:U13,"*)")</f>
        <v>0</v>
      </c>
      <c r="E13" s="12"/>
      <c r="F13" s="86" t="s">
        <v>2</v>
      </c>
      <c r="G13" s="87" t="s">
        <v>3</v>
      </c>
      <c r="H13" s="86" t="s">
        <v>2</v>
      </c>
      <c r="I13" s="87" t="s">
        <v>3</v>
      </c>
      <c r="J13" s="86" t="s">
        <v>2</v>
      </c>
      <c r="K13" s="87" t="s">
        <v>3</v>
      </c>
      <c r="L13" s="86" t="s">
        <v>2</v>
      </c>
      <c r="M13" s="87" t="s">
        <v>3</v>
      </c>
      <c r="N13" s="86" t="s">
        <v>2</v>
      </c>
      <c r="O13" s="87" t="s">
        <v>3</v>
      </c>
      <c r="P13" s="86" t="s">
        <v>2</v>
      </c>
      <c r="Q13" s="87" t="s">
        <v>3</v>
      </c>
      <c r="R13" s="86" t="s">
        <v>2</v>
      </c>
      <c r="S13" s="87" t="s">
        <v>3</v>
      </c>
      <c r="T13" s="86" t="s">
        <v>2</v>
      </c>
      <c r="U13" s="87" t="s">
        <v>3</v>
      </c>
      <c r="V13" s="36">
        <f>X13+Y13</f>
        <v>0</v>
      </c>
    </row>
    <row r="14" spans="1:24" x14ac:dyDescent="0.25">
      <c r="A14" s="3" t="s">
        <v>4</v>
      </c>
      <c r="B14" s="29" t="s">
        <v>105</v>
      </c>
      <c r="C14" s="6" t="s">
        <v>39</v>
      </c>
      <c r="D14" s="44">
        <f t="shared" ref="D14:D22" si="2">COUNTIF(F14:U14,"*)")</f>
        <v>1</v>
      </c>
      <c r="E14" s="50">
        <f t="shared" ref="E14:E21" si="3">SUM(G14+I14+K14+M14+O14+Q14+S14+U14)</f>
        <v>43</v>
      </c>
      <c r="F14" s="95">
        <v>10</v>
      </c>
      <c r="G14" s="96">
        <v>11</v>
      </c>
      <c r="H14" s="95">
        <v>8</v>
      </c>
      <c r="I14" s="96">
        <v>5</v>
      </c>
      <c r="J14" s="95" t="s">
        <v>68</v>
      </c>
      <c r="K14" s="96"/>
      <c r="L14" s="95" t="s">
        <v>136</v>
      </c>
      <c r="M14" s="96"/>
      <c r="N14" s="95">
        <v>14</v>
      </c>
      <c r="O14" s="96">
        <v>5</v>
      </c>
      <c r="P14" s="95">
        <v>7</v>
      </c>
      <c r="Q14" s="96">
        <v>12</v>
      </c>
      <c r="R14" s="95">
        <v>15</v>
      </c>
      <c r="S14" s="96">
        <v>4</v>
      </c>
      <c r="T14" s="95">
        <v>1</v>
      </c>
      <c r="U14" s="96">
        <v>6</v>
      </c>
      <c r="V14" s="99"/>
    </row>
    <row r="15" spans="1:24" x14ac:dyDescent="0.25">
      <c r="A15" s="3" t="s">
        <v>5</v>
      </c>
      <c r="B15" s="20" t="s">
        <v>110</v>
      </c>
      <c r="C15" s="6" t="s">
        <v>39</v>
      </c>
      <c r="D15" s="32">
        <f t="shared" si="2"/>
        <v>1</v>
      </c>
      <c r="E15" s="50">
        <f t="shared" si="3"/>
        <v>26</v>
      </c>
      <c r="F15" s="97">
        <v>15</v>
      </c>
      <c r="G15" s="120">
        <v>6</v>
      </c>
      <c r="H15" s="97">
        <v>6</v>
      </c>
      <c r="I15" s="121">
        <v>7</v>
      </c>
      <c r="J15" s="97" t="s">
        <v>68</v>
      </c>
      <c r="K15" s="121"/>
      <c r="L15" s="97" t="s">
        <v>136</v>
      </c>
      <c r="M15" s="98"/>
      <c r="N15" s="97">
        <v>15</v>
      </c>
      <c r="O15" s="98">
        <v>4</v>
      </c>
      <c r="P15" s="97">
        <v>15</v>
      </c>
      <c r="Q15" s="98">
        <v>4</v>
      </c>
      <c r="R15" s="97">
        <v>19</v>
      </c>
      <c r="S15" s="98">
        <v>1</v>
      </c>
      <c r="T15" s="97">
        <v>2</v>
      </c>
      <c r="U15" s="98">
        <v>4</v>
      </c>
      <c r="V15" s="104"/>
    </row>
    <row r="16" spans="1:24" s="10" customFormat="1" x14ac:dyDescent="0.25">
      <c r="A16" s="3" t="s">
        <v>6</v>
      </c>
      <c r="B16" s="6" t="s">
        <v>72</v>
      </c>
      <c r="C16" s="6" t="s">
        <v>39</v>
      </c>
      <c r="D16" s="32">
        <f t="shared" si="2"/>
        <v>1</v>
      </c>
      <c r="E16" s="50">
        <f t="shared" si="3"/>
        <v>7</v>
      </c>
      <c r="F16" s="97">
        <v>25</v>
      </c>
      <c r="G16" s="120">
        <v>1</v>
      </c>
      <c r="H16" s="97">
        <v>11</v>
      </c>
      <c r="I16" s="121">
        <v>2</v>
      </c>
      <c r="J16" s="97" t="s">
        <v>68</v>
      </c>
      <c r="K16" s="121"/>
      <c r="L16" s="97" t="s">
        <v>136</v>
      </c>
      <c r="M16" s="98"/>
      <c r="N16" s="97" t="s">
        <v>68</v>
      </c>
      <c r="O16" s="98"/>
      <c r="P16" s="97" t="s">
        <v>68</v>
      </c>
      <c r="Q16" s="98"/>
      <c r="R16" s="97">
        <v>25</v>
      </c>
      <c r="S16" s="98">
        <v>1</v>
      </c>
      <c r="T16" s="97">
        <v>3</v>
      </c>
      <c r="U16" s="98">
        <v>3</v>
      </c>
      <c r="V16" s="104"/>
      <c r="W16" s="35"/>
      <c r="X16" s="34"/>
    </row>
    <row r="17" spans="1:24" s="10" customFormat="1" x14ac:dyDescent="0.25">
      <c r="A17" s="3" t="s">
        <v>7</v>
      </c>
      <c r="B17" s="29" t="s">
        <v>107</v>
      </c>
      <c r="C17" s="6" t="s">
        <v>39</v>
      </c>
      <c r="D17" s="32">
        <f t="shared" si="2"/>
        <v>1</v>
      </c>
      <c r="E17" s="50">
        <f t="shared" si="3"/>
        <v>3</v>
      </c>
      <c r="F17" s="97" t="s">
        <v>113</v>
      </c>
      <c r="G17" s="120"/>
      <c r="H17" s="97" t="s">
        <v>118</v>
      </c>
      <c r="I17" s="121"/>
      <c r="J17" s="97" t="s">
        <v>68</v>
      </c>
      <c r="K17" s="121"/>
      <c r="L17" s="97">
        <v>16</v>
      </c>
      <c r="M17" s="98">
        <v>1</v>
      </c>
      <c r="N17" s="97" t="s">
        <v>68</v>
      </c>
      <c r="O17" s="98"/>
      <c r="P17" s="97" t="s">
        <v>68</v>
      </c>
      <c r="Q17" s="98"/>
      <c r="R17" s="97" t="s">
        <v>68</v>
      </c>
      <c r="S17" s="98"/>
      <c r="T17" s="130">
        <v>4</v>
      </c>
      <c r="U17" s="98">
        <v>2</v>
      </c>
      <c r="V17" s="104"/>
      <c r="W17" s="35"/>
      <c r="X17" s="34"/>
    </row>
    <row r="18" spans="1:24" s="10" customFormat="1" x14ac:dyDescent="0.25">
      <c r="A18" s="3" t="s">
        <v>8</v>
      </c>
      <c r="B18" s="6" t="s">
        <v>84</v>
      </c>
      <c r="C18" s="6" t="s">
        <v>39</v>
      </c>
      <c r="D18" s="32">
        <f t="shared" si="2"/>
        <v>1</v>
      </c>
      <c r="E18" s="50">
        <f t="shared" si="3"/>
        <v>3</v>
      </c>
      <c r="F18" s="97">
        <v>30</v>
      </c>
      <c r="G18" s="120">
        <v>1</v>
      </c>
      <c r="H18" s="130">
        <v>16</v>
      </c>
      <c r="I18" s="121">
        <v>1</v>
      </c>
      <c r="J18" s="97" t="s">
        <v>68</v>
      </c>
      <c r="K18" s="122"/>
      <c r="L18" s="97" t="s">
        <v>136</v>
      </c>
      <c r="M18" s="98"/>
      <c r="N18" s="131">
        <v>18</v>
      </c>
      <c r="O18" s="98">
        <v>1</v>
      </c>
      <c r="P18" s="97" t="s">
        <v>68</v>
      </c>
      <c r="Q18" s="98"/>
      <c r="R18" s="97" t="s">
        <v>68</v>
      </c>
      <c r="S18" s="98"/>
      <c r="T18" s="97" t="s">
        <v>68</v>
      </c>
      <c r="U18" s="98"/>
      <c r="V18" s="104"/>
      <c r="W18" s="35"/>
      <c r="X18" s="34"/>
    </row>
    <row r="19" spans="1:24" s="10" customFormat="1" x14ac:dyDescent="0.25">
      <c r="A19" s="3" t="s">
        <v>9</v>
      </c>
      <c r="B19" s="29" t="s">
        <v>71</v>
      </c>
      <c r="C19" s="6" t="s">
        <v>73</v>
      </c>
      <c r="D19" s="32">
        <f t="shared" si="2"/>
        <v>1</v>
      </c>
      <c r="E19" s="50">
        <f t="shared" si="3"/>
        <v>3</v>
      </c>
      <c r="F19" s="97" t="s">
        <v>112</v>
      </c>
      <c r="G19" s="120"/>
      <c r="H19" s="97" t="s">
        <v>68</v>
      </c>
      <c r="I19" s="121"/>
      <c r="J19" s="97" t="s">
        <v>68</v>
      </c>
      <c r="K19" s="121"/>
      <c r="L19" s="97" t="s">
        <v>68</v>
      </c>
      <c r="M19" s="98"/>
      <c r="N19" s="97" t="s">
        <v>68</v>
      </c>
      <c r="O19" s="98"/>
      <c r="P19" s="130">
        <v>16</v>
      </c>
      <c r="Q19" s="98">
        <v>3</v>
      </c>
      <c r="R19" s="97" t="s">
        <v>68</v>
      </c>
      <c r="S19" s="98"/>
      <c r="T19" s="97" t="s">
        <v>68</v>
      </c>
      <c r="U19" s="98"/>
      <c r="V19" s="104"/>
      <c r="W19" s="35"/>
      <c r="X19" s="34"/>
    </row>
    <row r="20" spans="1:24" s="10" customFormat="1" x14ac:dyDescent="0.25">
      <c r="A20" s="3" t="s">
        <v>10</v>
      </c>
      <c r="B20" s="20" t="s">
        <v>119</v>
      </c>
      <c r="C20" s="6" t="s">
        <v>120</v>
      </c>
      <c r="D20" s="32">
        <f t="shared" si="2"/>
        <v>1</v>
      </c>
      <c r="E20" s="50">
        <f t="shared" si="3"/>
        <v>1</v>
      </c>
      <c r="F20" s="97" t="s">
        <v>112</v>
      </c>
      <c r="G20" s="120"/>
      <c r="H20" s="130">
        <v>20</v>
      </c>
      <c r="I20" s="121">
        <v>1</v>
      </c>
      <c r="J20" s="97" t="s">
        <v>68</v>
      </c>
      <c r="K20" s="121"/>
      <c r="L20" s="97" t="s">
        <v>68</v>
      </c>
      <c r="M20" s="98"/>
      <c r="N20" s="97" t="s">
        <v>68</v>
      </c>
      <c r="O20" s="98"/>
      <c r="P20" s="97" t="s">
        <v>68</v>
      </c>
      <c r="Q20" s="98"/>
      <c r="R20" s="97" t="s">
        <v>68</v>
      </c>
      <c r="S20" s="98"/>
      <c r="T20" s="97" t="s">
        <v>68</v>
      </c>
      <c r="U20" s="98"/>
      <c r="V20" s="104"/>
      <c r="W20" s="35"/>
      <c r="X20" s="34"/>
    </row>
    <row r="21" spans="1:24" x14ac:dyDescent="0.25">
      <c r="A21" s="3" t="s">
        <v>11</v>
      </c>
      <c r="B21" s="20" t="s">
        <v>70</v>
      </c>
      <c r="C21" s="6" t="s">
        <v>39</v>
      </c>
      <c r="D21" s="32">
        <f t="shared" si="2"/>
        <v>1</v>
      </c>
      <c r="E21" s="50">
        <f t="shared" si="3"/>
        <v>1</v>
      </c>
      <c r="F21" s="130">
        <v>26</v>
      </c>
      <c r="G21" s="120">
        <v>1</v>
      </c>
      <c r="H21" s="97" t="s">
        <v>112</v>
      </c>
      <c r="I21" s="121"/>
      <c r="J21" s="97" t="s">
        <v>68</v>
      </c>
      <c r="K21" s="122"/>
      <c r="L21" s="97" t="s">
        <v>130</v>
      </c>
      <c r="M21" s="98"/>
      <c r="N21" s="97" t="s">
        <v>68</v>
      </c>
      <c r="O21" s="98"/>
      <c r="P21" s="97" t="s">
        <v>68</v>
      </c>
      <c r="Q21" s="98"/>
      <c r="R21" s="97" t="s">
        <v>68</v>
      </c>
      <c r="S21" s="98"/>
      <c r="T21" s="97" t="s">
        <v>68</v>
      </c>
      <c r="U21" s="98"/>
      <c r="V21" s="104"/>
    </row>
    <row r="22" spans="1:24" x14ac:dyDescent="0.25">
      <c r="A22" s="3"/>
      <c r="B22" s="7"/>
      <c r="C22" s="7"/>
      <c r="D22" s="31">
        <f t="shared" si="2"/>
        <v>0</v>
      </c>
      <c r="E22" s="26"/>
      <c r="F22" s="123"/>
      <c r="G22" s="124"/>
      <c r="H22" s="123"/>
      <c r="I22" s="124"/>
      <c r="J22" s="110"/>
      <c r="K22" s="111"/>
      <c r="L22" s="110"/>
      <c r="M22" s="111"/>
      <c r="N22" s="110"/>
      <c r="O22" s="111"/>
      <c r="P22" s="110"/>
      <c r="Q22" s="111"/>
      <c r="R22" s="110"/>
      <c r="S22" s="111"/>
      <c r="T22" s="110"/>
      <c r="U22" s="111"/>
      <c r="V22" s="112">
        <f>X22+Y22</f>
        <v>0</v>
      </c>
    </row>
  </sheetData>
  <sortState xmlns:xlrd2="http://schemas.microsoft.com/office/spreadsheetml/2017/richdata2" ref="B13:V19">
    <sortCondition descending="1" ref="E13:E19"/>
    <sortCondition ref="B13:B19"/>
  </sortState>
  <mergeCells count="66">
    <mergeCell ref="P8:Q8"/>
    <mergeCell ref="R8:S8"/>
    <mergeCell ref="T8:U8"/>
    <mergeCell ref="F8:G8"/>
    <mergeCell ref="H8:I8"/>
    <mergeCell ref="J8:K8"/>
    <mergeCell ref="L8:M8"/>
    <mergeCell ref="N8:O8"/>
    <mergeCell ref="R6:S6"/>
    <mergeCell ref="T6:U6"/>
    <mergeCell ref="F7:G7"/>
    <mergeCell ref="H7:I7"/>
    <mergeCell ref="J7:K7"/>
    <mergeCell ref="L7:M7"/>
    <mergeCell ref="N7:O7"/>
    <mergeCell ref="P7:Q7"/>
    <mergeCell ref="R7:S7"/>
    <mergeCell ref="F6:G6"/>
    <mergeCell ref="H6:I6"/>
    <mergeCell ref="J6:K6"/>
    <mergeCell ref="L6:M6"/>
    <mergeCell ref="N6:O6"/>
    <mergeCell ref="P6:Q6"/>
    <mergeCell ref="T7:U7"/>
    <mergeCell ref="P4:Q4"/>
    <mergeCell ref="R4:S4"/>
    <mergeCell ref="T4:U4"/>
    <mergeCell ref="F5:G5"/>
    <mergeCell ref="H5:I5"/>
    <mergeCell ref="J5:K5"/>
    <mergeCell ref="L5:M5"/>
    <mergeCell ref="N5:O5"/>
    <mergeCell ref="P5:Q5"/>
    <mergeCell ref="R5:S5"/>
    <mergeCell ref="T5:U5"/>
    <mergeCell ref="F4:G4"/>
    <mergeCell ref="H4:I4"/>
    <mergeCell ref="J4:K4"/>
    <mergeCell ref="L4:M4"/>
    <mergeCell ref="N4:O4"/>
    <mergeCell ref="R2:S2"/>
    <mergeCell ref="T2:U2"/>
    <mergeCell ref="F3:G3"/>
    <mergeCell ref="H3:I3"/>
    <mergeCell ref="J3:K3"/>
    <mergeCell ref="L3:M3"/>
    <mergeCell ref="N3:O3"/>
    <mergeCell ref="P3:Q3"/>
    <mergeCell ref="R3:S3"/>
    <mergeCell ref="T3:U3"/>
    <mergeCell ref="R1:S1"/>
    <mergeCell ref="T1:U1"/>
    <mergeCell ref="A2:A8"/>
    <mergeCell ref="B2:C8"/>
    <mergeCell ref="F2:G2"/>
    <mergeCell ref="H2:I2"/>
    <mergeCell ref="J2:K2"/>
    <mergeCell ref="L2:M2"/>
    <mergeCell ref="N2:O2"/>
    <mergeCell ref="F1:G1"/>
    <mergeCell ref="H1:I1"/>
    <mergeCell ref="J1:K1"/>
    <mergeCell ref="L1:M1"/>
    <mergeCell ref="N1:O1"/>
    <mergeCell ref="P1:Q1"/>
    <mergeCell ref="P2:Q2"/>
  </mergeCells>
  <printOptions horizontalCentered="1"/>
  <pageMargins left="0.39370078740157483" right="0.39370078740157483" top="0.59055118110236227" bottom="0.59055118110236227" header="0.51181102362204722" footer="0.51181102362204722"/>
  <pageSetup paperSize="9" fitToHeight="4" orientation="landscape" horizontalDpi="4294967295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5A2B-A0E1-47BE-AD7E-1A2347A19C84}">
  <sheetPr>
    <pageSetUpPr fitToPage="1"/>
  </sheetPr>
  <dimension ref="A1:AD21"/>
  <sheetViews>
    <sheetView showZeros="0" zoomScaleNormal="100" workbookViewId="0">
      <pane xSplit="1" topLeftCell="B1" activePane="topRight" state="frozen"/>
      <selection activeCell="C17" sqref="C17"/>
      <selection pane="topRight" activeCell="C17" sqref="C17"/>
    </sheetView>
  </sheetViews>
  <sheetFormatPr baseColWidth="10" defaultRowHeight="13.2" x14ac:dyDescent="0.25"/>
  <cols>
    <col min="1" max="1" width="3.33203125" customWidth="1"/>
    <col min="2" max="2" width="20.6640625" customWidth="1"/>
    <col min="3" max="3" width="38" customWidth="1"/>
    <col min="4" max="4" width="2.6640625" style="34" customWidth="1"/>
    <col min="5" max="5" width="4.6640625" style="10" customWidth="1"/>
    <col min="6" max="21" width="3.88671875" style="10" customWidth="1"/>
    <col min="22" max="22" width="3" style="34" customWidth="1"/>
    <col min="23" max="23" width="0" style="35" hidden="1" customWidth="1"/>
    <col min="24" max="24" width="7.33203125" style="34" customWidth="1"/>
    <col min="25" max="25" width="5.33203125" style="10" customWidth="1"/>
    <col min="26" max="26" width="4.6640625" customWidth="1"/>
    <col min="27" max="27" width="5.6640625" style="10" customWidth="1"/>
    <col min="28" max="28" width="5.6640625" style="80" customWidth="1"/>
    <col min="29" max="30" width="11.5546875" style="10" customWidth="1"/>
  </cols>
  <sheetData>
    <row r="1" spans="1:28" ht="104.25" customHeight="1" x14ac:dyDescent="0.25">
      <c r="A1" s="8"/>
      <c r="B1" s="1" t="s">
        <v>0</v>
      </c>
      <c r="C1" s="1" t="s">
        <v>1</v>
      </c>
      <c r="D1" s="77" t="s">
        <v>20</v>
      </c>
      <c r="E1" s="58"/>
      <c r="F1" s="136" t="s">
        <v>96</v>
      </c>
      <c r="G1" s="137"/>
      <c r="H1" s="136" t="s">
        <v>97</v>
      </c>
      <c r="I1" s="137"/>
      <c r="J1" s="136" t="s">
        <v>98</v>
      </c>
      <c r="K1" s="137"/>
      <c r="L1" s="138" t="s">
        <v>99</v>
      </c>
      <c r="M1" s="139"/>
      <c r="N1" s="138" t="s">
        <v>100</v>
      </c>
      <c r="O1" s="139"/>
      <c r="P1" s="136" t="s">
        <v>101</v>
      </c>
      <c r="Q1" s="137"/>
      <c r="R1" s="136" t="s">
        <v>102</v>
      </c>
      <c r="S1" s="137"/>
      <c r="T1" s="136" t="s">
        <v>83</v>
      </c>
      <c r="U1" s="137"/>
      <c r="V1" s="81" t="s">
        <v>21</v>
      </c>
    </row>
    <row r="2" spans="1:28" ht="12.9" customHeight="1" x14ac:dyDescent="0.25">
      <c r="A2" s="143"/>
      <c r="B2" s="170" t="s">
        <v>111</v>
      </c>
      <c r="C2" s="145"/>
      <c r="D2" s="78"/>
      <c r="E2" s="4">
        <v>13</v>
      </c>
      <c r="F2" s="150"/>
      <c r="G2" s="151"/>
      <c r="H2" s="152"/>
      <c r="I2" s="153"/>
      <c r="J2" s="142">
        <v>5.4</v>
      </c>
      <c r="K2" s="141"/>
      <c r="L2" s="132" t="s">
        <v>135</v>
      </c>
      <c r="M2" s="133"/>
      <c r="N2" s="132">
        <v>12.8</v>
      </c>
      <c r="O2" s="133"/>
      <c r="P2" s="140">
        <v>12</v>
      </c>
      <c r="Q2" s="141"/>
      <c r="R2" s="142">
        <v>11</v>
      </c>
      <c r="S2" s="141"/>
      <c r="T2" s="159">
        <v>4.0999999999999996</v>
      </c>
      <c r="U2" s="157"/>
      <c r="V2" s="82"/>
    </row>
    <row r="3" spans="1:28" ht="12.9" customHeight="1" x14ac:dyDescent="0.25">
      <c r="A3" s="143"/>
      <c r="B3" s="170"/>
      <c r="C3" s="145"/>
      <c r="D3" s="78"/>
      <c r="E3" s="75" t="s">
        <v>66</v>
      </c>
      <c r="F3" s="134"/>
      <c r="G3" s="135"/>
      <c r="H3" s="134"/>
      <c r="I3" s="135"/>
      <c r="J3" s="154">
        <v>5.4</v>
      </c>
      <c r="K3" s="155"/>
      <c r="L3" s="132" t="s">
        <v>135</v>
      </c>
      <c r="M3" s="133"/>
      <c r="N3" s="132">
        <v>12.8</v>
      </c>
      <c r="O3" s="133"/>
      <c r="P3" s="162">
        <v>12</v>
      </c>
      <c r="Q3" s="155"/>
      <c r="R3" s="154">
        <v>11</v>
      </c>
      <c r="S3" s="155"/>
      <c r="T3" s="159">
        <v>4.0999999999999996</v>
      </c>
      <c r="U3" s="157"/>
      <c r="V3" s="82"/>
    </row>
    <row r="4" spans="1:28" ht="12.9" customHeight="1" x14ac:dyDescent="0.25">
      <c r="A4" s="143"/>
      <c r="B4" s="171"/>
      <c r="C4" s="147"/>
      <c r="D4" s="78"/>
      <c r="E4" s="5">
        <v>15</v>
      </c>
      <c r="F4" s="134"/>
      <c r="G4" s="135"/>
      <c r="H4" s="156">
        <v>35.200000000000003</v>
      </c>
      <c r="I4" s="157"/>
      <c r="J4" s="158">
        <v>9.6</v>
      </c>
      <c r="K4" s="133"/>
      <c r="L4" s="132" t="s">
        <v>134</v>
      </c>
      <c r="M4" s="133"/>
      <c r="N4" s="132">
        <v>16</v>
      </c>
      <c r="O4" s="133"/>
      <c r="P4" s="132">
        <v>46</v>
      </c>
      <c r="Q4" s="133"/>
      <c r="R4" s="158">
        <v>42</v>
      </c>
      <c r="S4" s="133"/>
      <c r="T4" s="159">
        <v>4.0999999999999996</v>
      </c>
      <c r="U4" s="157"/>
      <c r="V4" s="82"/>
    </row>
    <row r="5" spans="1:28" ht="12.9" customHeight="1" x14ac:dyDescent="0.25">
      <c r="A5" s="143"/>
      <c r="B5" s="171"/>
      <c r="C5" s="147"/>
      <c r="D5" s="78"/>
      <c r="E5" s="5" t="s">
        <v>67</v>
      </c>
      <c r="F5" s="134"/>
      <c r="G5" s="135"/>
      <c r="H5" s="156">
        <v>35.200000000000003</v>
      </c>
      <c r="I5" s="157"/>
      <c r="J5" s="158">
        <v>9.6</v>
      </c>
      <c r="K5" s="133"/>
      <c r="L5" s="132" t="s">
        <v>134</v>
      </c>
      <c r="M5" s="133"/>
      <c r="N5" s="132">
        <v>16</v>
      </c>
      <c r="O5" s="133"/>
      <c r="P5" s="132">
        <v>46</v>
      </c>
      <c r="Q5" s="133"/>
      <c r="R5" s="158">
        <v>42</v>
      </c>
      <c r="S5" s="133"/>
      <c r="T5" s="159">
        <v>4.0999999999999996</v>
      </c>
      <c r="U5" s="157"/>
      <c r="V5" s="82"/>
    </row>
    <row r="6" spans="1:28" ht="12.9" customHeight="1" x14ac:dyDescent="0.25">
      <c r="A6" s="143"/>
      <c r="B6" s="171"/>
      <c r="C6" s="147"/>
      <c r="D6" s="78"/>
      <c r="E6" s="5">
        <v>17</v>
      </c>
      <c r="F6" s="134"/>
      <c r="G6" s="135"/>
      <c r="H6" s="156">
        <v>70.400000000000006</v>
      </c>
      <c r="I6" s="157"/>
      <c r="J6" s="158">
        <v>14.4</v>
      </c>
      <c r="K6" s="133"/>
      <c r="L6" s="132" t="s">
        <v>133</v>
      </c>
      <c r="M6" s="133"/>
      <c r="N6" s="132">
        <v>19.2</v>
      </c>
      <c r="O6" s="133"/>
      <c r="P6" s="132">
        <v>69</v>
      </c>
      <c r="Q6" s="133"/>
      <c r="R6" s="132">
        <v>63</v>
      </c>
      <c r="S6" s="133"/>
      <c r="T6" s="159">
        <v>7.6</v>
      </c>
      <c r="U6" s="157"/>
      <c r="V6" s="82"/>
    </row>
    <row r="7" spans="1:28" ht="12.9" customHeight="1" x14ac:dyDescent="0.25">
      <c r="A7" s="143"/>
      <c r="B7" s="172"/>
      <c r="C7" s="149"/>
      <c r="D7" s="78"/>
      <c r="E7" s="76" t="s">
        <v>121</v>
      </c>
      <c r="F7" s="134"/>
      <c r="G7" s="135"/>
      <c r="H7" s="156">
        <v>70.400000000000006</v>
      </c>
      <c r="I7" s="157"/>
      <c r="J7" s="158">
        <v>14.4</v>
      </c>
      <c r="K7" s="133"/>
      <c r="L7" s="132" t="s">
        <v>132</v>
      </c>
      <c r="M7" s="133"/>
      <c r="N7" s="132">
        <v>19.2</v>
      </c>
      <c r="O7" s="133"/>
      <c r="P7" s="132">
        <v>69</v>
      </c>
      <c r="Q7" s="133"/>
      <c r="R7" s="132">
        <v>63</v>
      </c>
      <c r="S7" s="133"/>
      <c r="T7" s="159">
        <v>7.6</v>
      </c>
      <c r="U7" s="157"/>
      <c r="V7" s="82"/>
    </row>
    <row r="8" spans="1:28" ht="12.9" customHeight="1" x14ac:dyDescent="0.25">
      <c r="A8" s="143"/>
      <c r="B8" s="173"/>
      <c r="C8" s="174"/>
      <c r="D8" s="79"/>
      <c r="E8" s="59" t="s">
        <v>122</v>
      </c>
      <c r="F8" s="163">
        <v>86.4</v>
      </c>
      <c r="G8" s="164"/>
      <c r="H8" s="163">
        <v>105.6</v>
      </c>
      <c r="I8" s="164"/>
      <c r="J8" s="165"/>
      <c r="K8" s="166"/>
      <c r="L8" s="167" t="s">
        <v>131</v>
      </c>
      <c r="M8" s="168"/>
      <c r="N8" s="167">
        <v>32</v>
      </c>
      <c r="O8" s="168"/>
      <c r="P8" s="167">
        <v>100</v>
      </c>
      <c r="Q8" s="168"/>
      <c r="R8" s="167">
        <v>105</v>
      </c>
      <c r="S8" s="168"/>
      <c r="T8" s="169">
        <v>7.6</v>
      </c>
      <c r="U8" s="164"/>
      <c r="V8" s="83"/>
    </row>
    <row r="9" spans="1:28" s="10" customFormat="1" x14ac:dyDescent="0.25">
      <c r="A9" s="23"/>
      <c r="B9" s="125" t="s">
        <v>17</v>
      </c>
      <c r="C9" s="126"/>
      <c r="D9" s="90"/>
      <c r="E9" s="11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32"/>
      <c r="W9" s="35"/>
      <c r="X9" s="34"/>
      <c r="Z9"/>
      <c r="AB9" s="80"/>
    </row>
    <row r="10" spans="1:28" s="10" customFormat="1" x14ac:dyDescent="0.25">
      <c r="A10" s="24"/>
      <c r="B10" s="21" t="s">
        <v>4</v>
      </c>
      <c r="C10" s="6" t="s">
        <v>39</v>
      </c>
      <c r="D10" s="30"/>
      <c r="E10" s="11">
        <v>325</v>
      </c>
      <c r="F10" s="15"/>
      <c r="G10" s="15">
        <v>20</v>
      </c>
      <c r="H10" s="15"/>
      <c r="I10" s="15">
        <v>35</v>
      </c>
      <c r="J10" s="15">
        <v>0</v>
      </c>
      <c r="K10" s="15">
        <v>20</v>
      </c>
      <c r="L10" s="15"/>
      <c r="M10" s="15">
        <v>21</v>
      </c>
      <c r="N10" s="15"/>
      <c r="O10" s="15">
        <v>10</v>
      </c>
      <c r="P10" s="15"/>
      <c r="Q10" s="15">
        <v>78</v>
      </c>
      <c r="R10" s="15"/>
      <c r="S10" s="15">
        <v>90</v>
      </c>
      <c r="T10" s="15"/>
      <c r="U10" s="15">
        <v>51</v>
      </c>
      <c r="V10" s="51">
        <v>0</v>
      </c>
      <c r="W10" s="35"/>
      <c r="X10" s="48">
        <v>0.44951590594744123</v>
      </c>
      <c r="Z10"/>
      <c r="AB10" s="80"/>
    </row>
    <row r="11" spans="1:28" s="10" customFormat="1" x14ac:dyDescent="0.25">
      <c r="A11" s="24"/>
      <c r="B11" s="21" t="s">
        <v>5</v>
      </c>
      <c r="C11" s="6" t="s">
        <v>38</v>
      </c>
      <c r="D11" s="32"/>
      <c r="E11" s="11">
        <v>232</v>
      </c>
      <c r="F11" s="15"/>
      <c r="G11" s="15">
        <v>0</v>
      </c>
      <c r="H11" s="15"/>
      <c r="I11" s="15">
        <v>5</v>
      </c>
      <c r="J11" s="15"/>
      <c r="K11" s="15">
        <v>31</v>
      </c>
      <c r="L11" s="15"/>
      <c r="M11" s="15">
        <v>15</v>
      </c>
      <c r="N11" s="15"/>
      <c r="O11" s="15">
        <v>47</v>
      </c>
      <c r="P11" s="15"/>
      <c r="Q11" s="15">
        <v>61</v>
      </c>
      <c r="R11" s="15"/>
      <c r="S11" s="15">
        <v>56</v>
      </c>
      <c r="T11" s="15"/>
      <c r="U11" s="15">
        <v>9</v>
      </c>
      <c r="V11" s="51">
        <v>8</v>
      </c>
      <c r="W11" s="35"/>
      <c r="X11" s="48">
        <v>0.32088520055325037</v>
      </c>
      <c r="Z11"/>
      <c r="AB11" s="80"/>
    </row>
    <row r="12" spans="1:28" s="10" customFormat="1" x14ac:dyDescent="0.25">
      <c r="A12" s="24"/>
      <c r="B12" s="21" t="s">
        <v>6</v>
      </c>
      <c r="C12" s="6" t="s">
        <v>89</v>
      </c>
      <c r="D12" s="30"/>
      <c r="E12" s="11">
        <v>82</v>
      </c>
      <c r="F12" s="15"/>
      <c r="G12" s="15">
        <v>0</v>
      </c>
      <c r="H12" s="15"/>
      <c r="I12" s="15">
        <v>0</v>
      </c>
      <c r="J12" s="15"/>
      <c r="K12" s="15">
        <v>6</v>
      </c>
      <c r="L12" s="15"/>
      <c r="M12" s="15">
        <v>0</v>
      </c>
      <c r="N12" s="15"/>
      <c r="O12" s="15">
        <v>0</v>
      </c>
      <c r="P12" s="15"/>
      <c r="Q12" s="15">
        <v>33</v>
      </c>
      <c r="R12" s="15"/>
      <c r="S12" s="15">
        <v>35</v>
      </c>
      <c r="T12" s="15"/>
      <c r="U12" s="15">
        <v>8</v>
      </c>
      <c r="V12" s="51">
        <v>0</v>
      </c>
      <c r="W12" s="35"/>
      <c r="X12" s="48">
        <v>0.11341632088520055</v>
      </c>
      <c r="Z12"/>
      <c r="AB12" s="80"/>
    </row>
    <row r="13" spans="1:28" s="10" customFormat="1" x14ac:dyDescent="0.25">
      <c r="A13" s="24"/>
      <c r="B13" s="21" t="s">
        <v>7</v>
      </c>
      <c r="C13" s="6" t="s">
        <v>41</v>
      </c>
      <c r="D13" s="30"/>
      <c r="E13" s="11">
        <v>40</v>
      </c>
      <c r="F13" s="16"/>
      <c r="G13" s="15">
        <v>0</v>
      </c>
      <c r="H13" s="15"/>
      <c r="I13" s="15">
        <v>5</v>
      </c>
      <c r="J13" s="15"/>
      <c r="K13" s="15">
        <v>1</v>
      </c>
      <c r="L13" s="15"/>
      <c r="M13" s="15">
        <v>3</v>
      </c>
      <c r="N13" s="15"/>
      <c r="O13" s="15">
        <v>0</v>
      </c>
      <c r="P13" s="15"/>
      <c r="Q13" s="15">
        <v>18</v>
      </c>
      <c r="R13" s="15"/>
      <c r="S13" s="15">
        <v>11</v>
      </c>
      <c r="T13" s="15"/>
      <c r="U13" s="15">
        <v>2</v>
      </c>
      <c r="V13" s="51">
        <v>0</v>
      </c>
      <c r="W13" s="35"/>
      <c r="X13" s="48">
        <v>5.5325034578146609E-2</v>
      </c>
      <c r="Z13"/>
      <c r="AB13" s="80"/>
    </row>
    <row r="14" spans="1:28" s="10" customFormat="1" x14ac:dyDescent="0.25">
      <c r="A14" s="24"/>
      <c r="B14" s="21" t="s">
        <v>8</v>
      </c>
      <c r="C14" s="6" t="s">
        <v>138</v>
      </c>
      <c r="D14" s="30"/>
      <c r="E14" s="11">
        <v>16</v>
      </c>
      <c r="F14" s="16"/>
      <c r="G14" s="15">
        <v>0</v>
      </c>
      <c r="H14" s="15"/>
      <c r="I14" s="15">
        <v>0</v>
      </c>
      <c r="J14" s="15"/>
      <c r="K14" s="15">
        <v>16</v>
      </c>
      <c r="L14" s="15"/>
      <c r="M14" s="15">
        <v>0</v>
      </c>
      <c r="N14" s="15"/>
      <c r="O14" s="15">
        <v>0</v>
      </c>
      <c r="P14" s="15"/>
      <c r="Q14" s="15">
        <v>0</v>
      </c>
      <c r="R14" s="15"/>
      <c r="S14" s="15">
        <v>0</v>
      </c>
      <c r="T14" s="15"/>
      <c r="U14" s="15">
        <v>0</v>
      </c>
      <c r="V14" s="51">
        <v>0</v>
      </c>
      <c r="W14" s="35"/>
      <c r="X14" s="48">
        <v>2.2130013831258646E-2</v>
      </c>
      <c r="Z14"/>
      <c r="AB14" s="80"/>
    </row>
    <row r="15" spans="1:28" s="10" customFormat="1" x14ac:dyDescent="0.25">
      <c r="A15" s="24"/>
      <c r="B15" s="21" t="s">
        <v>9</v>
      </c>
      <c r="C15" s="6" t="s">
        <v>93</v>
      </c>
      <c r="D15" s="30"/>
      <c r="E15" s="11">
        <v>9</v>
      </c>
      <c r="F15" s="15"/>
      <c r="G15" s="15">
        <v>0</v>
      </c>
      <c r="H15" s="15"/>
      <c r="I15" s="15">
        <v>1</v>
      </c>
      <c r="J15" s="15"/>
      <c r="K15" s="15">
        <v>4</v>
      </c>
      <c r="L15" s="15"/>
      <c r="M15" s="15">
        <v>0</v>
      </c>
      <c r="N15" s="15"/>
      <c r="O15" s="15">
        <v>0</v>
      </c>
      <c r="P15" s="15"/>
      <c r="Q15" s="15">
        <v>0</v>
      </c>
      <c r="R15" s="15"/>
      <c r="S15" s="15">
        <v>0</v>
      </c>
      <c r="T15" s="15"/>
      <c r="U15" s="15">
        <v>4</v>
      </c>
      <c r="V15" s="51">
        <v>0</v>
      </c>
      <c r="W15" s="35"/>
      <c r="X15" s="48">
        <v>1.2448132780082987E-2</v>
      </c>
      <c r="Z15"/>
      <c r="AB15" s="80"/>
    </row>
    <row r="16" spans="1:28" s="10" customFormat="1" x14ac:dyDescent="0.25">
      <c r="A16" s="67"/>
      <c r="B16" s="21" t="s">
        <v>10</v>
      </c>
      <c r="C16" s="20" t="s">
        <v>91</v>
      </c>
      <c r="D16" s="54"/>
      <c r="E16" s="11">
        <v>8</v>
      </c>
      <c r="F16" s="68"/>
      <c r="G16" s="15">
        <v>0</v>
      </c>
      <c r="H16" s="68"/>
      <c r="I16" s="15">
        <v>0</v>
      </c>
      <c r="J16" s="68"/>
      <c r="K16" s="15">
        <v>8</v>
      </c>
      <c r="L16" s="68"/>
      <c r="M16" s="15">
        <v>0</v>
      </c>
      <c r="N16" s="68"/>
      <c r="O16" s="15">
        <v>0</v>
      </c>
      <c r="P16" s="68"/>
      <c r="Q16" s="15">
        <v>0</v>
      </c>
      <c r="R16" s="68"/>
      <c r="S16" s="15">
        <v>0</v>
      </c>
      <c r="T16" s="68"/>
      <c r="U16" s="15">
        <v>0</v>
      </c>
      <c r="V16" s="51">
        <v>0</v>
      </c>
      <c r="W16" s="35"/>
      <c r="X16" s="48">
        <v>1.1065006915629323E-2</v>
      </c>
      <c r="Z16"/>
      <c r="AB16" s="80"/>
    </row>
    <row r="17" spans="1:28" s="10" customFormat="1" x14ac:dyDescent="0.25">
      <c r="A17" s="67"/>
      <c r="B17" s="21" t="s">
        <v>11</v>
      </c>
      <c r="C17" s="20" t="s">
        <v>40</v>
      </c>
      <c r="D17" s="54"/>
      <c r="E17" s="11">
        <v>7</v>
      </c>
      <c r="F17" s="68"/>
      <c r="G17" s="15">
        <v>0</v>
      </c>
      <c r="H17" s="68"/>
      <c r="I17" s="15">
        <v>1</v>
      </c>
      <c r="J17" s="68"/>
      <c r="K17" s="15">
        <v>5</v>
      </c>
      <c r="L17" s="68"/>
      <c r="M17" s="15">
        <v>1</v>
      </c>
      <c r="N17" s="68"/>
      <c r="O17" s="15">
        <v>0</v>
      </c>
      <c r="P17" s="68"/>
      <c r="Q17" s="15">
        <v>0</v>
      </c>
      <c r="R17" s="68"/>
      <c r="S17" s="15">
        <v>0</v>
      </c>
      <c r="T17" s="68"/>
      <c r="U17" s="15">
        <v>0</v>
      </c>
      <c r="V17" s="51">
        <v>0</v>
      </c>
      <c r="W17" s="35"/>
      <c r="X17" s="48">
        <v>9.6818810511756573E-3</v>
      </c>
      <c r="Z17"/>
      <c r="AB17" s="80"/>
    </row>
    <row r="18" spans="1:28" s="10" customFormat="1" x14ac:dyDescent="0.25">
      <c r="A18" s="67"/>
      <c r="B18" s="21" t="s">
        <v>12</v>
      </c>
      <c r="C18" s="20" t="s">
        <v>73</v>
      </c>
      <c r="D18" s="54"/>
      <c r="E18" s="11">
        <v>3</v>
      </c>
      <c r="F18" s="68"/>
      <c r="G18" s="15">
        <v>0</v>
      </c>
      <c r="H18" s="68"/>
      <c r="I18" s="15">
        <v>0</v>
      </c>
      <c r="J18" s="68"/>
      <c r="K18" s="15">
        <v>0</v>
      </c>
      <c r="L18" s="68"/>
      <c r="M18" s="15">
        <v>0</v>
      </c>
      <c r="N18" s="68"/>
      <c r="O18" s="15">
        <v>0</v>
      </c>
      <c r="P18" s="68"/>
      <c r="Q18" s="15">
        <v>3</v>
      </c>
      <c r="R18" s="68"/>
      <c r="S18" s="15">
        <v>0</v>
      </c>
      <c r="T18" s="68"/>
      <c r="U18" s="15">
        <v>0</v>
      </c>
      <c r="V18" s="51">
        <v>0</v>
      </c>
      <c r="W18" s="35"/>
      <c r="X18" s="48">
        <v>4.1493775933609959E-3</v>
      </c>
      <c r="Z18"/>
      <c r="AB18" s="80"/>
    </row>
    <row r="19" spans="1:28" s="10" customFormat="1" x14ac:dyDescent="0.25">
      <c r="A19" s="67"/>
      <c r="B19" s="21" t="s">
        <v>19</v>
      </c>
      <c r="C19" s="20" t="s">
        <v>120</v>
      </c>
      <c r="D19" s="54"/>
      <c r="E19" s="11">
        <v>1</v>
      </c>
      <c r="F19" s="68"/>
      <c r="G19" s="15">
        <v>0</v>
      </c>
      <c r="H19" s="68"/>
      <c r="I19" s="15">
        <v>1</v>
      </c>
      <c r="J19" s="68"/>
      <c r="K19" s="15">
        <v>0</v>
      </c>
      <c r="L19" s="68"/>
      <c r="M19" s="15">
        <v>0</v>
      </c>
      <c r="N19" s="68"/>
      <c r="O19" s="15">
        <v>0</v>
      </c>
      <c r="P19" s="68"/>
      <c r="Q19" s="15">
        <v>0</v>
      </c>
      <c r="R19" s="68"/>
      <c r="S19" s="15">
        <v>0</v>
      </c>
      <c r="T19" s="68"/>
      <c r="U19" s="15">
        <v>0</v>
      </c>
      <c r="V19" s="51">
        <v>0</v>
      </c>
      <c r="W19" s="35"/>
      <c r="X19" s="48">
        <v>1.3831258644536654E-3</v>
      </c>
      <c r="Z19"/>
      <c r="AB19" s="80"/>
    </row>
    <row r="20" spans="1:28" s="10" customFormat="1" x14ac:dyDescent="0.25">
      <c r="A20" s="57"/>
      <c r="B20" s="52"/>
      <c r="C20" s="7"/>
      <c r="D20" s="31"/>
      <c r="E20" s="2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9"/>
      <c r="V20" s="26">
        <v>0</v>
      </c>
      <c r="W20" s="35"/>
      <c r="X20" s="48"/>
      <c r="Z20"/>
      <c r="AB20" s="80"/>
    </row>
    <row r="21" spans="1:28" s="10" customFormat="1" x14ac:dyDescent="0.25">
      <c r="A21" s="25"/>
      <c r="B21" s="25"/>
      <c r="C21" s="28"/>
      <c r="D21" s="33"/>
      <c r="E21" s="56">
        <v>723</v>
      </c>
      <c r="F21" s="19"/>
      <c r="G21" s="18">
        <v>20</v>
      </c>
      <c r="H21" s="18"/>
      <c r="I21" s="18">
        <v>48</v>
      </c>
      <c r="J21" s="18"/>
      <c r="K21" s="18">
        <v>91</v>
      </c>
      <c r="L21" s="18"/>
      <c r="M21" s="18">
        <v>40</v>
      </c>
      <c r="N21" s="18"/>
      <c r="O21" s="18">
        <v>57</v>
      </c>
      <c r="P21" s="18"/>
      <c r="Q21" s="18">
        <v>193</v>
      </c>
      <c r="R21" s="18"/>
      <c r="S21" s="18">
        <v>192</v>
      </c>
      <c r="T21" s="18"/>
      <c r="U21" s="18">
        <v>74</v>
      </c>
      <c r="V21" s="33">
        <v>8</v>
      </c>
      <c r="W21" s="35"/>
      <c r="X21" s="49">
        <v>1</v>
      </c>
      <c r="Z21"/>
      <c r="AB21" s="80"/>
    </row>
  </sheetData>
  <mergeCells count="66">
    <mergeCell ref="R1:S1"/>
    <mergeCell ref="T1:U1"/>
    <mergeCell ref="A2:A8"/>
    <mergeCell ref="B2:C8"/>
    <mergeCell ref="F2:G2"/>
    <mergeCell ref="H2:I2"/>
    <mergeCell ref="J2:K2"/>
    <mergeCell ref="L2:M2"/>
    <mergeCell ref="N2:O2"/>
    <mergeCell ref="F1:G1"/>
    <mergeCell ref="H1:I1"/>
    <mergeCell ref="J1:K1"/>
    <mergeCell ref="L1:M1"/>
    <mergeCell ref="N1:O1"/>
    <mergeCell ref="P1:Q1"/>
    <mergeCell ref="P2:Q2"/>
    <mergeCell ref="R2:S2"/>
    <mergeCell ref="T2:U2"/>
    <mergeCell ref="F3:G3"/>
    <mergeCell ref="H3:I3"/>
    <mergeCell ref="J3:K3"/>
    <mergeCell ref="L3:M3"/>
    <mergeCell ref="N3:O3"/>
    <mergeCell ref="P3:Q3"/>
    <mergeCell ref="F4:G4"/>
    <mergeCell ref="H4:I4"/>
    <mergeCell ref="J4:K4"/>
    <mergeCell ref="L4:M4"/>
    <mergeCell ref="N4:O4"/>
    <mergeCell ref="P5:Q5"/>
    <mergeCell ref="R5:S5"/>
    <mergeCell ref="T5:U5"/>
    <mergeCell ref="R3:S3"/>
    <mergeCell ref="T3:U3"/>
    <mergeCell ref="P4:Q4"/>
    <mergeCell ref="R4:S4"/>
    <mergeCell ref="T4:U4"/>
    <mergeCell ref="F5:G5"/>
    <mergeCell ref="H5:I5"/>
    <mergeCell ref="J5:K5"/>
    <mergeCell ref="L5:M5"/>
    <mergeCell ref="N5:O5"/>
    <mergeCell ref="R6:S6"/>
    <mergeCell ref="T6:U6"/>
    <mergeCell ref="F7:G7"/>
    <mergeCell ref="H7:I7"/>
    <mergeCell ref="J7:K7"/>
    <mergeCell ref="L7:M7"/>
    <mergeCell ref="N7:O7"/>
    <mergeCell ref="P7:Q7"/>
    <mergeCell ref="R7:S7"/>
    <mergeCell ref="F6:G6"/>
    <mergeCell ref="H6:I6"/>
    <mergeCell ref="J6:K6"/>
    <mergeCell ref="L6:M6"/>
    <mergeCell ref="N6:O6"/>
    <mergeCell ref="P6:Q6"/>
    <mergeCell ref="T7:U7"/>
    <mergeCell ref="P8:Q8"/>
    <mergeCell ref="R8:S8"/>
    <mergeCell ref="T8:U8"/>
    <mergeCell ref="F8:G8"/>
    <mergeCell ref="H8:I8"/>
    <mergeCell ref="J8:K8"/>
    <mergeCell ref="L8:M8"/>
    <mergeCell ref="N8:O8"/>
  </mergeCells>
  <printOptions horizontalCentered="1"/>
  <pageMargins left="0.39370078740157483" right="0.39370078740157483" top="0.59055118110236227" bottom="0.59055118110236227" header="0.51181102362204722" footer="0.51181102362204722"/>
  <pageSetup paperSize="9" fitToHeight="4" orientation="landscape" horizontalDpi="4294967295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pageSetUpPr fitToPage="1"/>
  </sheetPr>
  <dimension ref="B4:H56"/>
  <sheetViews>
    <sheetView showGridLines="0" zoomScale="90" zoomScaleNormal="90" workbookViewId="0">
      <selection activeCell="M8" sqref="M8"/>
    </sheetView>
  </sheetViews>
  <sheetFormatPr baseColWidth="10" defaultRowHeight="13.2" x14ac:dyDescent="0.25"/>
  <cols>
    <col min="1" max="1" width="3.33203125" customWidth="1"/>
    <col min="2" max="2" width="16.33203125" customWidth="1"/>
  </cols>
  <sheetData>
    <row r="4" spans="2:7" x14ac:dyDescent="0.25">
      <c r="B4" s="37" t="s">
        <v>104</v>
      </c>
    </row>
    <row r="5" spans="2:7" x14ac:dyDescent="0.25">
      <c r="B5" s="37" t="s">
        <v>62</v>
      </c>
    </row>
    <row r="6" spans="2:7" x14ac:dyDescent="0.25">
      <c r="B6" s="37" t="s">
        <v>37</v>
      </c>
    </row>
    <row r="7" spans="2:7" ht="13.8" thickBot="1" x14ac:dyDescent="0.3">
      <c r="B7" s="37"/>
    </row>
    <row r="8" spans="2:7" ht="24.75" customHeight="1" thickBot="1" x14ac:dyDescent="0.3">
      <c r="B8" s="63" t="s">
        <v>32</v>
      </c>
      <c r="C8" s="64" t="s">
        <v>33</v>
      </c>
      <c r="D8" s="64" t="s">
        <v>34</v>
      </c>
      <c r="E8" s="64" t="s">
        <v>35</v>
      </c>
      <c r="F8" s="64" t="s">
        <v>80</v>
      </c>
      <c r="G8" s="65" t="s">
        <v>81</v>
      </c>
    </row>
    <row r="9" spans="2:7" x14ac:dyDescent="0.25">
      <c r="B9" s="45" t="s">
        <v>4</v>
      </c>
      <c r="C9" s="46">
        <v>25</v>
      </c>
      <c r="D9" s="46">
        <v>18</v>
      </c>
      <c r="E9" s="46">
        <v>14</v>
      </c>
      <c r="F9" s="46">
        <v>10</v>
      </c>
      <c r="G9" s="47">
        <v>6</v>
      </c>
    </row>
    <row r="10" spans="2:7" x14ac:dyDescent="0.25">
      <c r="B10" s="60" t="s">
        <v>36</v>
      </c>
      <c r="C10" s="61">
        <v>24</v>
      </c>
      <c r="D10" s="61">
        <v>17</v>
      </c>
      <c r="E10" s="61">
        <v>13</v>
      </c>
      <c r="F10" s="61">
        <v>9</v>
      </c>
      <c r="G10" s="62">
        <v>5</v>
      </c>
    </row>
    <row r="11" spans="2:7" x14ac:dyDescent="0.25">
      <c r="B11" s="42" t="s">
        <v>5</v>
      </c>
      <c r="C11" s="38">
        <v>22</v>
      </c>
      <c r="D11" s="38">
        <v>16</v>
      </c>
      <c r="E11" s="38">
        <v>12</v>
      </c>
      <c r="F11" s="38">
        <v>8</v>
      </c>
      <c r="G11" s="39">
        <v>4</v>
      </c>
    </row>
    <row r="12" spans="2:7" x14ac:dyDescent="0.25">
      <c r="B12" s="42" t="s">
        <v>6</v>
      </c>
      <c r="C12" s="38">
        <v>20</v>
      </c>
      <c r="D12" s="38">
        <v>14</v>
      </c>
      <c r="E12" s="38">
        <v>10</v>
      </c>
      <c r="F12" s="38">
        <v>6</v>
      </c>
      <c r="G12" s="39">
        <v>3</v>
      </c>
    </row>
    <row r="13" spans="2:7" x14ac:dyDescent="0.25">
      <c r="B13" s="42" t="s">
        <v>7</v>
      </c>
      <c r="C13" s="38">
        <v>18</v>
      </c>
      <c r="D13" s="38">
        <v>12</v>
      </c>
      <c r="E13" s="38">
        <v>9</v>
      </c>
      <c r="F13" s="38">
        <v>5</v>
      </c>
      <c r="G13" s="39">
        <v>2</v>
      </c>
    </row>
    <row r="14" spans="2:7" x14ac:dyDescent="0.25">
      <c r="B14" s="42" t="s">
        <v>8</v>
      </c>
      <c r="C14" s="38">
        <v>16</v>
      </c>
      <c r="D14" s="38">
        <v>11</v>
      </c>
      <c r="E14" s="38">
        <v>8</v>
      </c>
      <c r="F14" s="38">
        <v>4</v>
      </c>
      <c r="G14" s="39">
        <v>1</v>
      </c>
    </row>
    <row r="15" spans="2:7" x14ac:dyDescent="0.25">
      <c r="B15" s="42" t="s">
        <v>9</v>
      </c>
      <c r="C15" s="38">
        <v>15</v>
      </c>
      <c r="D15" s="38">
        <v>10</v>
      </c>
      <c r="E15" s="38">
        <v>7</v>
      </c>
      <c r="F15" s="38">
        <v>3</v>
      </c>
      <c r="G15" s="39">
        <v>1</v>
      </c>
    </row>
    <row r="16" spans="2:7" x14ac:dyDescent="0.25">
      <c r="B16" s="42" t="s">
        <v>10</v>
      </c>
      <c r="C16" s="38">
        <v>14</v>
      </c>
      <c r="D16" s="38">
        <v>9</v>
      </c>
      <c r="E16" s="38">
        <v>6</v>
      </c>
      <c r="F16" s="38">
        <v>2</v>
      </c>
      <c r="G16" s="39">
        <v>1</v>
      </c>
    </row>
    <row r="17" spans="2:7" x14ac:dyDescent="0.25">
      <c r="B17" s="42" t="s">
        <v>11</v>
      </c>
      <c r="C17" s="38">
        <v>13</v>
      </c>
      <c r="D17" s="38">
        <v>8</v>
      </c>
      <c r="E17" s="38">
        <v>5</v>
      </c>
      <c r="F17" s="38">
        <v>1</v>
      </c>
      <c r="G17" s="39">
        <v>1</v>
      </c>
    </row>
    <row r="18" spans="2:7" x14ac:dyDescent="0.25">
      <c r="B18" s="42" t="s">
        <v>12</v>
      </c>
      <c r="C18" s="38">
        <v>12</v>
      </c>
      <c r="D18" s="38">
        <v>7</v>
      </c>
      <c r="E18" s="38">
        <v>4</v>
      </c>
      <c r="F18" s="38">
        <v>1</v>
      </c>
      <c r="G18" s="39">
        <v>1</v>
      </c>
    </row>
    <row r="19" spans="2:7" x14ac:dyDescent="0.25">
      <c r="B19" s="42" t="s">
        <v>19</v>
      </c>
      <c r="C19" s="38">
        <v>11</v>
      </c>
      <c r="D19" s="38">
        <v>6</v>
      </c>
      <c r="E19" s="38">
        <v>3</v>
      </c>
      <c r="F19" s="38">
        <v>1</v>
      </c>
      <c r="G19" s="39"/>
    </row>
    <row r="20" spans="2:7" x14ac:dyDescent="0.25">
      <c r="B20" s="42" t="s">
        <v>23</v>
      </c>
      <c r="C20" s="38">
        <v>10</v>
      </c>
      <c r="D20" s="38">
        <v>5</v>
      </c>
      <c r="E20" s="38">
        <v>2</v>
      </c>
      <c r="F20" s="38">
        <v>1</v>
      </c>
      <c r="G20" s="39"/>
    </row>
    <row r="21" spans="2:7" x14ac:dyDescent="0.25">
      <c r="B21" s="42" t="s">
        <v>22</v>
      </c>
      <c r="C21" s="38">
        <v>9</v>
      </c>
      <c r="D21" s="38">
        <v>4</v>
      </c>
      <c r="E21" s="38">
        <v>1</v>
      </c>
      <c r="F21" s="38">
        <v>1</v>
      </c>
      <c r="G21" s="39"/>
    </row>
    <row r="22" spans="2:7" x14ac:dyDescent="0.25">
      <c r="B22" s="42" t="s">
        <v>24</v>
      </c>
      <c r="C22" s="38">
        <v>8</v>
      </c>
      <c r="D22" s="38">
        <v>3</v>
      </c>
      <c r="E22" s="38">
        <v>1</v>
      </c>
      <c r="F22" s="38">
        <v>1</v>
      </c>
      <c r="G22" s="39"/>
    </row>
    <row r="23" spans="2:7" x14ac:dyDescent="0.25">
      <c r="B23" s="42" t="s">
        <v>25</v>
      </c>
      <c r="C23" s="38">
        <v>7</v>
      </c>
      <c r="D23" s="38">
        <v>2</v>
      </c>
      <c r="E23" s="38">
        <v>1</v>
      </c>
      <c r="F23" s="38">
        <v>1</v>
      </c>
      <c r="G23" s="39"/>
    </row>
    <row r="24" spans="2:7" x14ac:dyDescent="0.25">
      <c r="B24" s="42" t="s">
        <v>26</v>
      </c>
      <c r="C24" s="38">
        <v>6</v>
      </c>
      <c r="D24" s="38">
        <v>1</v>
      </c>
      <c r="E24" s="38">
        <v>1</v>
      </c>
      <c r="F24" s="38">
        <v>1</v>
      </c>
      <c r="G24" s="39"/>
    </row>
    <row r="25" spans="2:7" x14ac:dyDescent="0.25">
      <c r="B25" s="42" t="s">
        <v>27</v>
      </c>
      <c r="C25" s="38">
        <v>5</v>
      </c>
      <c r="D25" s="38">
        <v>1</v>
      </c>
      <c r="E25" s="38">
        <v>1</v>
      </c>
      <c r="F25" s="38">
        <v>1</v>
      </c>
      <c r="G25" s="39"/>
    </row>
    <row r="26" spans="2:7" x14ac:dyDescent="0.25">
      <c r="B26" s="42" t="s">
        <v>28</v>
      </c>
      <c r="C26" s="38">
        <v>4</v>
      </c>
      <c r="D26" s="38">
        <v>1</v>
      </c>
      <c r="E26" s="38">
        <v>1</v>
      </c>
      <c r="F26" s="38">
        <v>1</v>
      </c>
      <c r="G26" s="39"/>
    </row>
    <row r="27" spans="2:7" x14ac:dyDescent="0.25">
      <c r="B27" s="42" t="s">
        <v>29</v>
      </c>
      <c r="C27" s="38">
        <v>3</v>
      </c>
      <c r="D27" s="38">
        <v>1</v>
      </c>
      <c r="E27" s="38">
        <v>1</v>
      </c>
      <c r="F27" s="38">
        <v>1</v>
      </c>
      <c r="G27" s="39"/>
    </row>
    <row r="28" spans="2:7" x14ac:dyDescent="0.25">
      <c r="B28" s="42" t="s">
        <v>30</v>
      </c>
      <c r="C28" s="38">
        <v>2</v>
      </c>
      <c r="D28" s="38">
        <v>1</v>
      </c>
      <c r="E28" s="38">
        <v>1</v>
      </c>
      <c r="F28" s="38">
        <v>1</v>
      </c>
      <c r="G28" s="39"/>
    </row>
    <row r="29" spans="2:7" x14ac:dyDescent="0.25">
      <c r="B29" s="72" t="s">
        <v>31</v>
      </c>
      <c r="C29" s="73">
        <v>1</v>
      </c>
      <c r="D29" s="73">
        <v>1</v>
      </c>
      <c r="E29" s="73">
        <v>1</v>
      </c>
      <c r="F29" s="73"/>
      <c r="G29" s="74"/>
    </row>
    <row r="30" spans="2:7" x14ac:dyDescent="0.25">
      <c r="B30" s="42" t="s">
        <v>42</v>
      </c>
      <c r="C30" s="73">
        <v>1</v>
      </c>
      <c r="D30" s="73">
        <v>1</v>
      </c>
      <c r="E30" s="73">
        <v>1</v>
      </c>
      <c r="F30" s="73"/>
      <c r="G30" s="74"/>
    </row>
    <row r="31" spans="2:7" x14ac:dyDescent="0.25">
      <c r="B31" s="72" t="s">
        <v>43</v>
      </c>
      <c r="C31" s="73">
        <v>1</v>
      </c>
      <c r="D31" s="73">
        <v>1</v>
      </c>
      <c r="E31" s="73">
        <v>1</v>
      </c>
      <c r="F31" s="73"/>
      <c r="G31" s="74"/>
    </row>
    <row r="32" spans="2:7" x14ac:dyDescent="0.25">
      <c r="B32" s="42" t="s">
        <v>44</v>
      </c>
      <c r="C32" s="73">
        <v>1</v>
      </c>
      <c r="D32" s="73">
        <v>1</v>
      </c>
      <c r="E32" s="73">
        <v>1</v>
      </c>
      <c r="F32" s="73"/>
      <c r="G32" s="74"/>
    </row>
    <row r="33" spans="2:7" x14ac:dyDescent="0.25">
      <c r="B33" s="72" t="s">
        <v>45</v>
      </c>
      <c r="C33" s="73">
        <v>1</v>
      </c>
      <c r="D33" s="73">
        <v>1</v>
      </c>
      <c r="E33" s="73">
        <v>1</v>
      </c>
      <c r="F33" s="73"/>
      <c r="G33" s="74"/>
    </row>
    <row r="34" spans="2:7" x14ac:dyDescent="0.25">
      <c r="B34" s="42" t="s">
        <v>46</v>
      </c>
      <c r="C34" s="73">
        <v>1</v>
      </c>
      <c r="D34" s="73">
        <v>1</v>
      </c>
      <c r="E34" s="73">
        <v>1</v>
      </c>
      <c r="F34" s="73"/>
      <c r="G34" s="74"/>
    </row>
    <row r="35" spans="2:7" x14ac:dyDescent="0.25">
      <c r="B35" s="72" t="s">
        <v>47</v>
      </c>
      <c r="C35" s="73">
        <v>1</v>
      </c>
      <c r="D35" s="73">
        <v>1</v>
      </c>
      <c r="E35" s="73">
        <v>1</v>
      </c>
      <c r="F35" s="73"/>
      <c r="G35" s="74"/>
    </row>
    <row r="36" spans="2:7" x14ac:dyDescent="0.25">
      <c r="B36" s="42" t="s">
        <v>48</v>
      </c>
      <c r="C36" s="73">
        <v>1</v>
      </c>
      <c r="D36" s="73">
        <v>1</v>
      </c>
      <c r="E36" s="73">
        <v>1</v>
      </c>
      <c r="F36" s="73"/>
      <c r="G36" s="74"/>
    </row>
    <row r="37" spans="2:7" x14ac:dyDescent="0.25">
      <c r="B37" s="72" t="s">
        <v>49</v>
      </c>
      <c r="C37" s="73">
        <v>1</v>
      </c>
      <c r="D37" s="73">
        <v>1</v>
      </c>
      <c r="E37" s="73">
        <v>1</v>
      </c>
      <c r="F37" s="73"/>
      <c r="G37" s="74"/>
    </row>
    <row r="38" spans="2:7" x14ac:dyDescent="0.25">
      <c r="B38" s="42" t="s">
        <v>50</v>
      </c>
      <c r="C38" s="73">
        <v>1</v>
      </c>
      <c r="D38" s="73">
        <v>1</v>
      </c>
      <c r="E38" s="73">
        <v>1</v>
      </c>
      <c r="F38" s="73"/>
      <c r="G38" s="74"/>
    </row>
    <row r="39" spans="2:7" x14ac:dyDescent="0.25">
      <c r="B39" s="72" t="s">
        <v>51</v>
      </c>
      <c r="C39" s="73">
        <v>1</v>
      </c>
      <c r="D39" s="73">
        <v>1</v>
      </c>
      <c r="E39" s="73"/>
      <c r="F39" s="73"/>
      <c r="G39" s="74"/>
    </row>
    <row r="40" spans="2:7" x14ac:dyDescent="0.25">
      <c r="B40" s="42" t="s">
        <v>52</v>
      </c>
      <c r="C40" s="73">
        <v>1</v>
      </c>
      <c r="D40" s="73">
        <v>1</v>
      </c>
      <c r="E40" s="73"/>
      <c r="F40" s="73"/>
      <c r="G40" s="74"/>
    </row>
    <row r="41" spans="2:7" x14ac:dyDescent="0.25">
      <c r="B41" s="72" t="s">
        <v>53</v>
      </c>
      <c r="C41" s="73">
        <v>1</v>
      </c>
      <c r="D41" s="73">
        <v>1</v>
      </c>
      <c r="E41" s="73"/>
      <c r="F41" s="73"/>
      <c r="G41" s="74"/>
    </row>
    <row r="42" spans="2:7" x14ac:dyDescent="0.25">
      <c r="B42" s="42" t="s">
        <v>54</v>
      </c>
      <c r="C42" s="73">
        <v>1</v>
      </c>
      <c r="D42" s="73">
        <v>1</v>
      </c>
      <c r="E42" s="73"/>
      <c r="F42" s="73"/>
      <c r="G42" s="74"/>
    </row>
    <row r="43" spans="2:7" x14ac:dyDescent="0.25">
      <c r="B43" s="72" t="s">
        <v>55</v>
      </c>
      <c r="C43" s="73">
        <v>1</v>
      </c>
      <c r="D43" s="73">
        <v>1</v>
      </c>
      <c r="E43" s="73"/>
      <c r="F43" s="73"/>
      <c r="G43" s="74"/>
    </row>
    <row r="44" spans="2:7" x14ac:dyDescent="0.25">
      <c r="B44" s="42" t="s">
        <v>56</v>
      </c>
      <c r="C44" s="73">
        <v>1</v>
      </c>
      <c r="D44" s="73">
        <v>1</v>
      </c>
      <c r="E44" s="73"/>
      <c r="F44" s="73"/>
      <c r="G44" s="74"/>
    </row>
    <row r="45" spans="2:7" x14ac:dyDescent="0.25">
      <c r="B45" s="72" t="s">
        <v>57</v>
      </c>
      <c r="C45" s="73">
        <v>1</v>
      </c>
      <c r="D45" s="73">
        <v>1</v>
      </c>
      <c r="E45" s="73"/>
      <c r="F45" s="73"/>
      <c r="G45" s="74"/>
    </row>
    <row r="46" spans="2:7" x14ac:dyDescent="0.25">
      <c r="B46" s="42" t="s">
        <v>58</v>
      </c>
      <c r="C46" s="73">
        <v>1</v>
      </c>
      <c r="D46" s="73">
        <v>1</v>
      </c>
      <c r="E46" s="73"/>
      <c r="F46" s="73"/>
      <c r="G46" s="74"/>
    </row>
    <row r="47" spans="2:7" x14ac:dyDescent="0.25">
      <c r="B47" s="72" t="s">
        <v>59</v>
      </c>
      <c r="C47" s="73">
        <v>1</v>
      </c>
      <c r="D47" s="73">
        <v>1</v>
      </c>
      <c r="E47" s="73"/>
      <c r="F47" s="73"/>
      <c r="G47" s="74"/>
    </row>
    <row r="48" spans="2:7" x14ac:dyDescent="0.25">
      <c r="B48" s="42" t="s">
        <v>60</v>
      </c>
      <c r="C48" s="73">
        <v>1</v>
      </c>
      <c r="D48" s="73">
        <v>1</v>
      </c>
      <c r="E48" s="73"/>
      <c r="F48" s="73"/>
      <c r="G48" s="74"/>
    </row>
    <row r="49" spans="2:8" ht="13.8" thickBot="1" x14ac:dyDescent="0.3">
      <c r="B49" s="43" t="s">
        <v>61</v>
      </c>
      <c r="C49" s="40">
        <v>1</v>
      </c>
      <c r="D49" s="40"/>
      <c r="E49" s="40"/>
      <c r="F49" s="40"/>
      <c r="G49" s="41"/>
    </row>
    <row r="52" spans="2:8" x14ac:dyDescent="0.25">
      <c r="B52" s="69"/>
      <c r="C52" s="70"/>
      <c r="D52" s="70"/>
      <c r="E52" s="70"/>
      <c r="F52" s="70"/>
      <c r="G52" s="70"/>
      <c r="H52" s="70"/>
    </row>
    <row r="54" spans="2:8" x14ac:dyDescent="0.25">
      <c r="B54" s="37"/>
    </row>
    <row r="55" spans="2:8" x14ac:dyDescent="0.25">
      <c r="B55" s="37"/>
    </row>
    <row r="56" spans="2:8" x14ac:dyDescent="0.25">
      <c r="B56" s="37"/>
    </row>
  </sheetData>
  <printOptions horizontalCentered="1"/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F8" twoDigitTextYear="1"/>
    <ignoredError sqref="G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Cupwertung Gesamt</vt:lpstr>
      <vt:lpstr>U 13, Mäd. U14, U 15</vt:lpstr>
      <vt:lpstr>U 17 w. u. m.</vt:lpstr>
      <vt:lpstr>Jun. w u. m</vt:lpstr>
      <vt:lpstr>Vereinswertung</vt:lpstr>
      <vt:lpstr>Punkteschema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Karl H</cp:lastModifiedBy>
  <cp:lastPrinted>2019-09-17T16:36:29Z</cp:lastPrinted>
  <dcterms:created xsi:type="dcterms:W3CDTF">1996-10-17T05:27:31Z</dcterms:created>
  <dcterms:modified xsi:type="dcterms:W3CDTF">2020-03-31T14:02:47Z</dcterms:modified>
</cp:coreProperties>
</file>