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96" yWindow="65356" windowWidth="12192" windowHeight="12288" tabRatio="812" firstSheet="2" activeTab="5"/>
  </bookViews>
  <sheets>
    <sheet name="Cupwertung Gesamt" sheetId="1" r:id="rId1"/>
    <sheet name="Cupwertung U 13" sheetId="2" r:id="rId2"/>
    <sheet name="Cupwertung U 15-Mädchen U 14" sheetId="3" r:id="rId3"/>
    <sheet name="Cupwertung U 17-Mädchen U 17" sheetId="4" r:id="rId4"/>
    <sheet name="Cupwertung Junioren-Innen" sheetId="5" r:id="rId5"/>
    <sheet name="Cupwertung Clubs" sheetId="6" r:id="rId6"/>
    <sheet name="Punkteschema NEU 2017" sheetId="7" r:id="rId7"/>
  </sheets>
  <definedNames/>
  <calcPr fullCalcOnLoad="1"/>
</workbook>
</file>

<file path=xl/sharedStrings.xml><?xml version="1.0" encoding="utf-8"?>
<sst xmlns="http://schemas.openxmlformats.org/spreadsheetml/2006/main" count="1731" uniqueCount="175">
  <si>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</si>
  <si>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</si>
  <si>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</si>
  <si>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</si>
  <si>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</si>
  <si>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</si>
  <si>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</si>
  <si>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</si>
  <si>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</si>
  <si>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</si>
  <si>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</si>
  <si>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</si>
  <si>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</si>
  <si>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</si>
  <si>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 13</t>
  </si>
  <si>
    <t>U 15</t>
  </si>
  <si>
    <t>Junioren</t>
  </si>
  <si>
    <t>U 17</t>
  </si>
  <si>
    <t xml:space="preserve">Clubwertung 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</si>
  <si>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</si>
  <si>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</si>
  <si>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</si>
  <si>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</si>
  <si>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</si>
  <si>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</si>
  <si>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</si>
  <si>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</si>
  <si>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</si>
  <si>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</si>
  <si>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</si>
  <si>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</si>
  <si>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</si>
  <si>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</si>
  <si>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</si>
  <si>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40 +</t>
  </si>
  <si>
    <t>30-39</t>
  </si>
  <si>
    <t>20-29</t>
  </si>
  <si>
    <t>Auslandseinsatz</t>
  </si>
  <si>
    <t>Als Auslandseinsatz werden ausschließlich ÖRV-Entsendungen gewertet</t>
  </si>
  <si>
    <r>
      <t>Achtung:</t>
    </r>
    <r>
      <rPr>
        <sz val="9"/>
        <color indexed="10"/>
        <rFont val="Arial"/>
        <family val="2"/>
      </rPr>
      <t xml:space="preserve">   </t>
    </r>
    <r>
      <rPr>
        <sz val="9"/>
        <rFont val="Arial"/>
        <family val="2"/>
      </rPr>
      <t>1 Streichresultate *) für alle Kategorien 
Das Rennen mit den niedrigsten Punkten bzw. nicht gefahrenes
Rennen wird am Saisonende aus der Wertung gestrichen,
Punkte-Bonifikation lt. Liste für internat. Einsätze (ausschließl. ÖRV)</t>
    </r>
  </si>
  <si>
    <t>RC ARBÖ ANF Auto Eder Walding</t>
  </si>
  <si>
    <t>RC ARBÖ Felbermayr Wels</t>
  </si>
  <si>
    <t>Bike Team Kaiser</t>
  </si>
  <si>
    <t>RC Grieskirchen</t>
  </si>
  <si>
    <t>17.9.2016
Rodltal Bergkaiser
Walding</t>
  </si>
  <si>
    <t>RC ARBÖ Grassinger Lambach</t>
  </si>
  <si>
    <t>RC DANA Pyhrn Priel</t>
  </si>
  <si>
    <t xml:space="preserve">Auf Entscheid des SPAU (nach Antrag bei der Generalversammlung) findet künftig </t>
  </si>
  <si>
    <t>folgendes Punkteschema Anwendung: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</si>
  <si>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</si>
  <si>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</si>
  <si>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</si>
  <si>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</si>
  <si>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</si>
  <si>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</si>
  <si>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</si>
  <si>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</si>
  <si>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</si>
  <si>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</si>
  <si>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</si>
  <si>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</si>
  <si>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</si>
  <si>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</si>
  <si>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</si>
  <si>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</si>
  <si>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</si>
  <si>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</si>
  <si>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</si>
  <si>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 od. mehr</t>
  </si>
  <si>
    <t>Von "nicht OÖ-Athleten" errungene Punkte bleiben vakant !</t>
  </si>
  <si>
    <t>26.3.2017
Eröffnungsrennen
Leonding</t>
  </si>
  <si>
    <t>Mädchen U14</t>
  </si>
  <si>
    <t>Mädchen U17</t>
  </si>
  <si>
    <t>Juniorinnen</t>
  </si>
  <si>
    <t>Mä U14</t>
  </si>
  <si>
    <t>Mä U17</t>
  </si>
  <si>
    <t>J-Innen</t>
  </si>
  <si>
    <t>1,1/72/72</t>
  </si>
  <si>
    <t>1,1/60/60</t>
  </si>
  <si>
    <t>1,1/54/54</t>
  </si>
  <si>
    <t>1,1/42/42</t>
  </si>
  <si>
    <t>*/12/12</t>
  </si>
  <si>
    <t>8.6.2017
Bergrennen    (OÖ-LM)
Linz/Uni - Freilichtmuseum Pelmberg</t>
  </si>
  <si>
    <r>
      <t xml:space="preserve">10.5. - 7.6.2017                                             
Gesamtwertung
BOA-Cup - </t>
    </r>
    <r>
      <rPr>
        <sz val="8"/>
        <color indexed="10"/>
        <rFont val="Arial"/>
        <family val="2"/>
      </rPr>
      <t>1 Streichres.</t>
    </r>
    <r>
      <rPr>
        <sz val="8"/>
        <rFont val="Arial"/>
        <family val="2"/>
      </rPr>
      <t xml:space="preserve"> </t>
    </r>
  </si>
  <si>
    <t>2.4.2017
Kirschblütenrennen 
Wels</t>
  </si>
  <si>
    <t>22.7.2017
Erlauftaler Radsporttage
Purgstall</t>
  </si>
  <si>
    <t>23.7.2017
Erlauftaler Radsporttage
Purgstall    (ÖM Juniorinnen)</t>
  </si>
  <si>
    <t>18.6.2017
GP Gösssendorf
ÖM-U13-MäU14-U15-MäU17-U17-Jun.</t>
  </si>
  <si>
    <t>26.8.2017
12. Wichselbaumer-Krit.
Bad Leonfelden</t>
  </si>
  <si>
    <t>Kierner Florian</t>
  </si>
  <si>
    <t>Bayer Tobias</t>
  </si>
  <si>
    <t>Reiter Jakob</t>
  </si>
  <si>
    <t>Körner Daniel</t>
  </si>
  <si>
    <t>Springer Julian</t>
  </si>
  <si>
    <t>Barth Maximilian</t>
  </si>
  <si>
    <t>Haslinger Tobias</t>
  </si>
  <si>
    <t>Steininger Fabian</t>
  </si>
  <si>
    <t>Reisetbauer Paul</t>
  </si>
  <si>
    <t>Schächl Elias</t>
  </si>
  <si>
    <t>Viehböck David</t>
  </si>
  <si>
    <t>Hochholdinger Christoph Tobias</t>
  </si>
  <si>
    <t>Team Alpha Tischlerei</t>
  </si>
  <si>
    <t>dnf</t>
  </si>
  <si>
    <t>x</t>
  </si>
  <si>
    <t>Buttinger Christoph</t>
  </si>
  <si>
    <t>dns*)</t>
  </si>
  <si>
    <t>Hemetner Julia</t>
  </si>
  <si>
    <t>Schöttl Laura</t>
  </si>
  <si>
    <t>Holzleitner Mario</t>
  </si>
  <si>
    <t>RCN Rochelt Niederneukirchen</t>
  </si>
  <si>
    <t>Stadlbauer Gregor</t>
  </si>
  <si>
    <t>Hangweirer Jonas</t>
  </si>
  <si>
    <t>Schönauer Thomas</t>
  </si>
  <si>
    <t>Stelzer Maximilian</t>
  </si>
  <si>
    <t>Team DNA-EinDruck Sarleinsbach</t>
  </si>
  <si>
    <t>Berger-Schauer Manuel</t>
  </si>
  <si>
    <t>Werani Luca</t>
  </si>
  <si>
    <t>Vacek Matthias</t>
  </si>
  <si>
    <t>Fernbach Laura</t>
  </si>
  <si>
    <t>Fernbach Lisa</t>
  </si>
  <si>
    <t>Viehböck Paul</t>
  </si>
  <si>
    <t>Mair Daniel</t>
  </si>
  <si>
    <t>Schönauer Lara</t>
  </si>
  <si>
    <t>Gruber Zoe Katharina</t>
  </si>
  <si>
    <t>12/13/x</t>
  </si>
  <si>
    <t>1/1/1</t>
  </si>
  <si>
    <t>x/6/7</t>
  </si>
  <si>
    <t>x/12/11</t>
  </si>
  <si>
    <t>x/5/6</t>
  </si>
  <si>
    <t>x/9/9</t>
  </si>
  <si>
    <t>Hametner Julia</t>
  </si>
  <si>
    <t>4/7/3</t>
  </si>
  <si>
    <t>7/11/6</t>
  </si>
  <si>
    <t>x/18/17</t>
  </si>
  <si>
    <t>x/24/19</t>
  </si>
  <si>
    <t>2/7/x</t>
  </si>
  <si>
    <t>1/5/3</t>
  </si>
  <si>
    <t>x/3/2</t>
  </si>
  <si>
    <t>x/5/4</t>
  </si>
  <si>
    <t>x/14/14</t>
  </si>
  <si>
    <t>x/7/13</t>
  </si>
  <si>
    <t>x/27/22</t>
  </si>
  <si>
    <t>x/21/23</t>
  </si>
  <si>
    <t>x/18/9</t>
  </si>
  <si>
    <t>dnf*)</t>
  </si>
  <si>
    <t>dns</t>
  </si>
  <si>
    <t>prolog</t>
  </si>
  <si>
    <t>krit</t>
  </si>
  <si>
    <t>straße</t>
  </si>
  <si>
    <t>gesamt</t>
  </si>
  <si>
    <t>21.-22.5.2017
Grafenbach Gesamtw.
Mittelwert d. Platzziffern
Punkte analog OÖ-Cup</t>
  </si>
  <si>
    <t>24.6.2016
Einzelzeitfahren
Grünau</t>
  </si>
  <si>
    <t>Bergthaler Anja</t>
  </si>
  <si>
    <t>Doppelbauer Moritz</t>
  </si>
  <si>
    <t>Atzlesberger Gabriel-Johannes</t>
  </si>
  <si>
    <t>Rauschal Severin</t>
  </si>
  <si>
    <t>Zobl Valentin</t>
  </si>
  <si>
    <t>Springer Kilian</t>
  </si>
  <si>
    <t>Grasböck Noel</t>
  </si>
  <si>
    <t>Hammerschmid Mario</t>
  </si>
  <si>
    <t>Sommer Clara</t>
  </si>
  <si>
    <t>ARBÖ RC Freistadt</t>
  </si>
  <si>
    <t>Schasching David</t>
  </si>
  <si>
    <t>Team Alpha Tischlerei Grömer</t>
  </si>
  <si>
    <t>Seirlehner Lukas</t>
  </si>
  <si>
    <t>Pretzl Leonhard</t>
  </si>
  <si>
    <t>Ausl</t>
  </si>
  <si>
    <t>26.8.2017
12. Weichselbaumer-Krit.
Bad Leonfelden</t>
  </si>
  <si>
    <t>10-19</t>
  </si>
  <si>
    <t>-9</t>
  </si>
  <si>
    <t>*)</t>
  </si>
  <si>
    <t>Hochhold Christoph Tobias</t>
  </si>
  <si>
    <t>Mädchen U 14</t>
  </si>
  <si>
    <t>16*)</t>
  </si>
  <si>
    <t>5*)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</si>
</sst>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&quot;km&quot;"/>
    <numFmt numFmtId="177" formatCode="0\ &quot;km&quot;"/>
    <numFmt numFmtId="178" formatCode="0.0\ &quot;km&quot;"/>
    <numFmt numFmtId="179" formatCode="0.0%"/>
    <numFmt numFmtId="180" formatCode="_-[$€-C07]\ * #,##0.00_-;\-[$€-C07]\ * #,##0.00_-;_-[$€-C07]\ * &quot;-&quot;??_-;_-@_-"/>
    <numFmt numFmtId="181" formatCode="[$-C07]dddd\,\ dd\.\ mmmm\ yyyy"/>
    <numFmt numFmtId="182" formatCode="0.0"/>
    <numFmt numFmtId="183" formatCode="_-[$€-C07]\ * #,##0_-;\-[$€-C07]\ * #,##0_-;_-[$€-C07]\ * &quot;-&quot;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 style="dotted"/>
      <top style="thin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1" fillId="33" borderId="16" xfId="0" applyFont="1" applyFill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" fontId="1" fillId="0" borderId="12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34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1" fillId="0" borderId="32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179" fontId="1" fillId="0" borderId="0" xfId="51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1" fontId="1" fillId="0" borderId="13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0" fillId="33" borderId="51" xfId="0" applyFill="1" applyBorder="1" applyAlignment="1">
      <alignment horizontal="center" vertical="top" textRotation="180" wrapText="1"/>
    </xf>
    <xf numFmtId="0" fontId="1" fillId="34" borderId="13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3" fillId="36" borderId="52" xfId="0" applyFont="1" applyFill="1" applyBorder="1" applyAlignment="1">
      <alignment horizontal="left" wrapText="1"/>
    </xf>
    <xf numFmtId="49" fontId="3" fillId="36" borderId="53" xfId="0" applyNumberFormat="1" applyFont="1" applyFill="1" applyBorder="1" applyAlignment="1">
      <alignment horizontal="center"/>
    </xf>
    <xf numFmtId="49" fontId="3" fillId="36" borderId="54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78" fontId="1" fillId="0" borderId="0" xfId="0" applyNumberFormat="1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6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 textRotation="180" wrapText="1"/>
    </xf>
    <xf numFmtId="0" fontId="1" fillId="33" borderId="37" xfId="0" applyFont="1" applyFill="1" applyBorder="1" applyAlignment="1">
      <alignment horizontal="center" vertical="top" textRotation="180" wrapText="1"/>
    </xf>
    <xf numFmtId="0" fontId="1" fillId="33" borderId="34" xfId="0" applyFont="1" applyFill="1" applyBorder="1" applyAlignment="1">
      <alignment horizontal="center" vertical="top" textRotation="180" wrapText="1"/>
    </xf>
    <xf numFmtId="49" fontId="1" fillId="33" borderId="25" xfId="0" applyNumberFormat="1" applyFont="1" applyFill="1" applyBorder="1" applyAlignment="1">
      <alignment horizontal="center"/>
    </xf>
    <xf numFmtId="49" fontId="1" fillId="33" borderId="4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0" fontId="1" fillId="36" borderId="14" xfId="0" applyFont="1" applyFill="1" applyBorder="1" applyAlignment="1">
      <alignment horizontal="center" textRotation="180"/>
    </xf>
    <xf numFmtId="0" fontId="1" fillId="36" borderId="37" xfId="0" applyFont="1" applyFill="1" applyBorder="1" applyAlignment="1">
      <alignment horizontal="center" textRotation="180"/>
    </xf>
    <xf numFmtId="0" fontId="1" fillId="36" borderId="34" xfId="0" applyFont="1" applyFill="1" applyBorder="1" applyAlignment="1">
      <alignment horizontal="center" textRotation="180"/>
    </xf>
    <xf numFmtId="0" fontId="1" fillId="0" borderId="63" xfId="0" applyFont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center"/>
    </xf>
    <xf numFmtId="183" fontId="0" fillId="0" borderId="0" xfId="0" applyNumberFormat="1" applyAlignment="1">
      <alignment horizontal="center"/>
    </xf>
    <xf numFmtId="178" fontId="1" fillId="0" borderId="66" xfId="0" applyNumberFormat="1" applyFont="1" applyFill="1" applyBorder="1" applyAlignment="1">
      <alignment horizontal="center"/>
    </xf>
    <xf numFmtId="178" fontId="1" fillId="0" borderId="24" xfId="0" applyNumberFormat="1" applyFont="1" applyFill="1" applyBorder="1" applyAlignment="1">
      <alignment horizontal="center"/>
    </xf>
    <xf numFmtId="178" fontId="1" fillId="34" borderId="21" xfId="0" applyNumberFormat="1" applyFont="1" applyFill="1" applyBorder="1" applyAlignment="1">
      <alignment horizontal="center"/>
    </xf>
    <xf numFmtId="178" fontId="1" fillId="39" borderId="22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1" fillId="39" borderId="66" xfId="0" applyNumberFormat="1" applyFont="1" applyFill="1" applyBorder="1" applyAlignment="1">
      <alignment horizontal="center"/>
    </xf>
    <xf numFmtId="178" fontId="1" fillId="39" borderId="24" xfId="0" applyNumberFormat="1" applyFont="1" applyFill="1" applyBorder="1" applyAlignment="1">
      <alignment horizontal="center"/>
    </xf>
    <xf numFmtId="178" fontId="1" fillId="39" borderId="19" xfId="0" applyNumberFormat="1" applyFont="1" applyFill="1" applyBorder="1" applyAlignment="1">
      <alignment horizontal="center"/>
    </xf>
    <xf numFmtId="178" fontId="1" fillId="39" borderId="20" xfId="0" applyNumberFormat="1" applyFont="1" applyFill="1" applyBorder="1" applyAlignment="1">
      <alignment horizontal="center"/>
    </xf>
    <xf numFmtId="178" fontId="1" fillId="39" borderId="21" xfId="0" applyNumberFormat="1" applyFont="1" applyFill="1" applyBorder="1" applyAlignment="1">
      <alignment horizontal="center"/>
    </xf>
    <xf numFmtId="178" fontId="1" fillId="0" borderId="67" xfId="0" applyNumberFormat="1" applyFont="1" applyFill="1" applyBorder="1" applyAlignment="1">
      <alignment horizontal="center"/>
    </xf>
    <xf numFmtId="178" fontId="1" fillId="0" borderId="68" xfId="0" applyNumberFormat="1" applyFont="1" applyFill="1" applyBorder="1" applyAlignment="1">
      <alignment horizontal="center"/>
    </xf>
    <xf numFmtId="178" fontId="1" fillId="39" borderId="67" xfId="0" applyNumberFormat="1" applyFont="1" applyFill="1" applyBorder="1" applyAlignment="1">
      <alignment horizontal="center"/>
    </xf>
    <xf numFmtId="178" fontId="1" fillId="34" borderId="68" xfId="0" applyNumberFormat="1" applyFont="1" applyFill="1" applyBorder="1" applyAlignment="1">
      <alignment horizontal="center"/>
    </xf>
    <xf numFmtId="178" fontId="1" fillId="39" borderId="66" xfId="0" applyNumberFormat="1" applyFont="1" applyFill="1" applyBorder="1" applyAlignment="1">
      <alignment horizontal="center"/>
    </xf>
    <xf numFmtId="178" fontId="1" fillId="0" borderId="25" xfId="0" applyNumberFormat="1" applyFont="1" applyFill="1" applyBorder="1" applyAlignment="1">
      <alignment horizontal="center"/>
    </xf>
    <xf numFmtId="178" fontId="1" fillId="0" borderId="33" xfId="0" applyNumberFormat="1" applyFont="1" applyFill="1" applyBorder="1" applyAlignment="1">
      <alignment horizontal="center"/>
    </xf>
    <xf numFmtId="178" fontId="1" fillId="39" borderId="19" xfId="0" applyNumberFormat="1" applyFont="1" applyFill="1" applyBorder="1" applyAlignment="1">
      <alignment horizontal="center"/>
    </xf>
    <xf numFmtId="178" fontId="1" fillId="39" borderId="69" xfId="0" applyNumberFormat="1" applyFont="1" applyFill="1" applyBorder="1" applyAlignment="1">
      <alignment horizontal="center"/>
    </xf>
    <xf numFmtId="178" fontId="1" fillId="39" borderId="23" xfId="0" applyNumberFormat="1" applyFont="1" applyFill="1" applyBorder="1" applyAlignment="1">
      <alignment horizontal="center"/>
    </xf>
    <xf numFmtId="178" fontId="1" fillId="39" borderId="69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textRotation="180" wrapText="1"/>
    </xf>
    <xf numFmtId="0" fontId="1" fillId="33" borderId="17" xfId="0" applyFont="1" applyFill="1" applyBorder="1" applyAlignment="1">
      <alignment horizontal="center" vertical="top" textRotation="180" wrapText="1"/>
    </xf>
    <xf numFmtId="0" fontId="1" fillId="0" borderId="0" xfId="0" applyFont="1" applyFill="1" applyBorder="1" applyAlignment="1">
      <alignment horizontal="center" vertical="top" textRotation="180" wrapText="1"/>
    </xf>
    <xf numFmtId="0" fontId="0" fillId="0" borderId="10" xfId="0" applyBorder="1" applyAlignment="1">
      <alignment/>
    </xf>
    <xf numFmtId="0" fontId="7" fillId="0" borderId="70" xfId="0" applyFont="1" applyBorder="1" applyAlignment="1">
      <alignment wrapText="1"/>
    </xf>
    <xf numFmtId="0" fontId="9" fillId="0" borderId="71" xfId="0" applyFont="1" applyBorder="1" applyAlignment="1">
      <alignment/>
    </xf>
    <xf numFmtId="0" fontId="9" fillId="0" borderId="72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61" xfId="0" applyFont="1" applyBorder="1" applyAlignment="1">
      <alignment/>
    </xf>
    <xf numFmtId="178" fontId="1" fillId="0" borderId="75" xfId="0" applyNumberFormat="1" applyFont="1" applyFill="1" applyBorder="1" applyAlignment="1">
      <alignment horizontal="center"/>
    </xf>
    <xf numFmtId="178" fontId="1" fillId="0" borderId="35" xfId="0" applyNumberFormat="1" applyFont="1" applyFill="1" applyBorder="1" applyAlignment="1">
      <alignment horizontal="center"/>
    </xf>
    <xf numFmtId="178" fontId="1" fillId="0" borderId="47" xfId="0" applyNumberFormat="1" applyFont="1" applyFill="1" applyBorder="1" applyAlignment="1">
      <alignment horizontal="center"/>
    </xf>
    <xf numFmtId="178" fontId="1" fillId="0" borderId="38" xfId="0" applyNumberFormat="1" applyFont="1" applyFill="1" applyBorder="1" applyAlignment="1">
      <alignment horizontal="center"/>
    </xf>
    <xf numFmtId="178" fontId="1" fillId="39" borderId="75" xfId="0" applyNumberFormat="1" applyFont="1" applyFill="1" applyBorder="1" applyAlignment="1">
      <alignment horizontal="center"/>
    </xf>
    <xf numFmtId="178" fontId="1" fillId="39" borderId="35" xfId="0" applyNumberFormat="1" applyFont="1" applyFill="1" applyBorder="1" applyAlignment="1">
      <alignment horizontal="center"/>
    </xf>
    <xf numFmtId="178" fontId="1" fillId="39" borderId="7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top" textRotation="180" wrapText="1"/>
    </xf>
    <xf numFmtId="0" fontId="1" fillId="33" borderId="51" xfId="0" applyFont="1" applyFill="1" applyBorder="1" applyAlignment="1">
      <alignment horizontal="center" vertical="top" textRotation="180" wrapText="1"/>
    </xf>
    <xf numFmtId="0" fontId="7" fillId="0" borderId="47" xfId="0" applyFont="1" applyBorder="1" applyAlignment="1">
      <alignment wrapText="1"/>
    </xf>
    <xf numFmtId="0" fontId="9" fillId="0" borderId="38" xfId="0" applyFont="1" applyBorder="1" applyAlignment="1">
      <alignment/>
    </xf>
    <xf numFmtId="0" fontId="7" fillId="0" borderId="18" xfId="0" applyFont="1" applyBorder="1" applyAlignment="1">
      <alignment wrapText="1"/>
    </xf>
    <xf numFmtId="0" fontId="9" fillId="0" borderId="5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" fillId="33" borderId="14" xfId="0" applyFont="1" applyFill="1" applyBorder="1" applyAlignment="1">
      <alignment horizontal="center" vertical="top" textRotation="180" wrapText="1"/>
    </xf>
    <xf numFmtId="0" fontId="1" fillId="33" borderId="37" xfId="0" applyFont="1" applyFill="1" applyBorder="1" applyAlignment="1">
      <alignment horizontal="center" vertical="top" textRotation="180" wrapText="1"/>
    </xf>
    <xf numFmtId="0" fontId="1" fillId="33" borderId="34" xfId="0" applyFont="1" applyFill="1" applyBorder="1" applyAlignment="1">
      <alignment horizontal="center" vertical="top" textRotation="180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8</xdr:row>
      <xdr:rowOff>85725</xdr:rowOff>
    </xdr:from>
    <xdr:to>
      <xdr:col>1</xdr:col>
      <xdr:colOff>1047750</xdr:colOff>
      <xdr:row>8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1076325" y="1390650"/>
          <a:ext cx="190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</xdr:row>
      <xdr:rowOff>123825</xdr:rowOff>
    </xdr:from>
    <xdr:to>
      <xdr:col>1</xdr:col>
      <xdr:colOff>504825</xdr:colOff>
      <xdr:row>8</xdr:row>
      <xdr:rowOff>304800</xdr:rowOff>
    </xdr:to>
    <xdr:sp>
      <xdr:nvSpPr>
        <xdr:cNvPr id="2" name="Gerade Verbindung mit Pfeil 2"/>
        <xdr:cNvSpPr>
          <a:spLocks/>
        </xdr:cNvSpPr>
      </xdr:nvSpPr>
      <xdr:spPr>
        <a:xfrm rot="5400000">
          <a:off x="723900" y="1428750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J78"/>
  <sheetViews>
    <sheetView showZeros="0" zoomScale="90" zoomScaleNormal="90" zoomScalePageLayoutView="0" workbookViewId="0" topLeftCell="A49">
      <pane xSplit="3" topLeftCell="D1" activePane="topRight" state="frozen"/>
      <selection pane="topLeft" activeCell="A16" sqref="A16"/>
      <selection pane="topRight" activeCell="AD67" sqref="AD67:AD76"/>
    </sheetView>
  </sheetViews>
  <sheetFormatPr defaultColWidth="11.421875" defaultRowHeight="12.75"/>
  <cols>
    <col min="1" max="1" width="3.28125" style="0" customWidth="1"/>
    <col min="2" max="2" width="20.7109375" style="0" customWidth="1"/>
    <col min="3" max="3" width="38.00390625" style="0" customWidth="1"/>
    <col min="4" max="4" width="2.7109375" style="73" customWidth="1"/>
    <col min="5" max="5" width="4.7109375" style="17" customWidth="1"/>
    <col min="6" max="27" width="3.8515625" style="17" customWidth="1"/>
    <col min="28" max="28" width="3.00390625" style="51" customWidth="1"/>
    <col min="29" max="29" width="0" style="52" hidden="1" customWidth="1"/>
    <col min="30" max="30" width="7.28125" style="51" customWidth="1"/>
    <col min="31" max="31" width="5.28125" style="17" customWidth="1"/>
    <col min="32" max="32" width="4.7109375" style="0" customWidth="1"/>
    <col min="33" max="35" width="11.57421875" style="17" customWidth="1"/>
    <col min="36" max="36" width="11.57421875" style="114" customWidth="1"/>
  </cols>
  <sheetData>
    <row r="1" spans="1:34" ht="104.25" customHeight="1">
      <c r="A1" s="8"/>
      <c r="B1" s="1" t="s">
        <v>0</v>
      </c>
      <c r="C1" s="1" t="s">
        <v>1</v>
      </c>
      <c r="D1" s="108" t="s">
        <v>21</v>
      </c>
      <c r="E1" s="78"/>
      <c r="F1" s="155" t="s">
        <v>70</v>
      </c>
      <c r="G1" s="156"/>
      <c r="H1" s="155" t="s">
        <v>84</v>
      </c>
      <c r="I1" s="156"/>
      <c r="J1" s="155" t="s">
        <v>83</v>
      </c>
      <c r="K1" s="156"/>
      <c r="L1" s="172" t="s">
        <v>150</v>
      </c>
      <c r="M1" s="173"/>
      <c r="N1" s="172" t="s">
        <v>82</v>
      </c>
      <c r="O1" s="173"/>
      <c r="P1" s="155" t="s">
        <v>87</v>
      </c>
      <c r="Q1" s="156"/>
      <c r="R1" s="155" t="s">
        <v>151</v>
      </c>
      <c r="S1" s="156"/>
      <c r="T1" s="155" t="s">
        <v>85</v>
      </c>
      <c r="U1" s="156"/>
      <c r="V1" s="155" t="s">
        <v>86</v>
      </c>
      <c r="W1" s="156"/>
      <c r="X1" s="155" t="s">
        <v>167</v>
      </c>
      <c r="Y1" s="156"/>
      <c r="Z1" s="155" t="s">
        <v>44</v>
      </c>
      <c r="AA1" s="156"/>
      <c r="AB1" s="115" t="s">
        <v>22</v>
      </c>
      <c r="AG1" s="157"/>
      <c r="AH1" s="157"/>
    </row>
    <row r="2" spans="1:34" ht="12.75" customHeight="1">
      <c r="A2" s="158"/>
      <c r="B2" s="159" t="s">
        <v>39</v>
      </c>
      <c r="C2" s="160"/>
      <c r="D2" s="109"/>
      <c r="E2" s="4">
        <v>13</v>
      </c>
      <c r="F2" s="165"/>
      <c r="G2" s="166"/>
      <c r="H2" s="167"/>
      <c r="I2" s="168"/>
      <c r="J2" s="169">
        <v>5.4</v>
      </c>
      <c r="K2" s="170"/>
      <c r="L2" s="139" t="s">
        <v>81</v>
      </c>
      <c r="M2" s="140"/>
      <c r="N2" s="134"/>
      <c r="O2" s="135"/>
      <c r="P2" s="171">
        <v>13.6</v>
      </c>
      <c r="Q2" s="170"/>
      <c r="R2" s="139">
        <v>9</v>
      </c>
      <c r="S2" s="140"/>
      <c r="T2" s="171">
        <v>12</v>
      </c>
      <c r="U2" s="170"/>
      <c r="V2" s="169">
        <v>12</v>
      </c>
      <c r="W2" s="170"/>
      <c r="X2" s="134"/>
      <c r="Y2" s="135"/>
      <c r="Z2" s="141">
        <v>4.1</v>
      </c>
      <c r="AA2" s="142"/>
      <c r="AB2" s="116"/>
      <c r="AG2" s="138"/>
      <c r="AH2" s="138"/>
    </row>
    <row r="3" spans="1:34" ht="12.75" customHeight="1">
      <c r="A3" s="158"/>
      <c r="B3" s="159"/>
      <c r="C3" s="160"/>
      <c r="D3" s="109"/>
      <c r="E3" s="99" t="s">
        <v>74</v>
      </c>
      <c r="F3" s="149"/>
      <c r="G3" s="150"/>
      <c r="H3" s="149"/>
      <c r="I3" s="150"/>
      <c r="J3" s="154">
        <v>5.4</v>
      </c>
      <c r="K3" s="153"/>
      <c r="L3" s="139" t="s">
        <v>81</v>
      </c>
      <c r="M3" s="140"/>
      <c r="N3" s="134"/>
      <c r="O3" s="135"/>
      <c r="P3" s="152">
        <v>13.6</v>
      </c>
      <c r="Q3" s="153"/>
      <c r="R3" s="139">
        <v>9</v>
      </c>
      <c r="S3" s="140"/>
      <c r="T3" s="152">
        <v>12</v>
      </c>
      <c r="U3" s="153"/>
      <c r="V3" s="154">
        <v>12</v>
      </c>
      <c r="W3" s="153"/>
      <c r="X3" s="134"/>
      <c r="Y3" s="135"/>
      <c r="Z3" s="141">
        <v>4.1</v>
      </c>
      <c r="AA3" s="142"/>
      <c r="AB3" s="116"/>
      <c r="AG3" s="95"/>
      <c r="AH3" s="95"/>
    </row>
    <row r="4" spans="1:34" ht="12.75" customHeight="1">
      <c r="A4" s="158"/>
      <c r="B4" s="161"/>
      <c r="C4" s="162"/>
      <c r="D4" s="109"/>
      <c r="E4" s="5">
        <v>15</v>
      </c>
      <c r="F4" s="149"/>
      <c r="G4" s="150"/>
      <c r="H4" s="151">
        <v>35.2</v>
      </c>
      <c r="I4" s="142"/>
      <c r="J4" s="148">
        <v>9.6</v>
      </c>
      <c r="K4" s="140"/>
      <c r="L4" s="139" t="s">
        <v>80</v>
      </c>
      <c r="M4" s="140"/>
      <c r="N4" s="134"/>
      <c r="O4" s="135"/>
      <c r="P4" s="139">
        <v>40.8</v>
      </c>
      <c r="Q4" s="140"/>
      <c r="R4" s="139">
        <v>13.9</v>
      </c>
      <c r="S4" s="140"/>
      <c r="T4" s="139">
        <v>41.6</v>
      </c>
      <c r="U4" s="140"/>
      <c r="V4" s="148">
        <v>44</v>
      </c>
      <c r="W4" s="140"/>
      <c r="X4" s="134"/>
      <c r="Y4" s="135"/>
      <c r="Z4" s="141">
        <v>4.1</v>
      </c>
      <c r="AA4" s="142"/>
      <c r="AB4" s="116"/>
      <c r="AG4" s="138"/>
      <c r="AH4" s="138"/>
    </row>
    <row r="5" spans="1:34" ht="12.75" customHeight="1">
      <c r="A5" s="158"/>
      <c r="B5" s="161"/>
      <c r="C5" s="162"/>
      <c r="D5" s="109"/>
      <c r="E5" s="5" t="s">
        <v>75</v>
      </c>
      <c r="F5" s="149"/>
      <c r="G5" s="150"/>
      <c r="H5" s="151">
        <v>35.2</v>
      </c>
      <c r="I5" s="142"/>
      <c r="J5" s="148">
        <v>9.6</v>
      </c>
      <c r="K5" s="140"/>
      <c r="L5" s="139" t="s">
        <v>80</v>
      </c>
      <c r="M5" s="140"/>
      <c r="N5" s="134"/>
      <c r="O5" s="135"/>
      <c r="P5" s="139">
        <v>40.8</v>
      </c>
      <c r="Q5" s="140"/>
      <c r="R5" s="139">
        <v>13.9</v>
      </c>
      <c r="S5" s="140"/>
      <c r="T5" s="139">
        <v>41.6</v>
      </c>
      <c r="U5" s="140"/>
      <c r="V5" s="148">
        <v>44</v>
      </c>
      <c r="W5" s="140"/>
      <c r="X5" s="134"/>
      <c r="Y5" s="135"/>
      <c r="Z5" s="141">
        <v>4.1</v>
      </c>
      <c r="AA5" s="142"/>
      <c r="AB5" s="116"/>
      <c r="AG5" s="95"/>
      <c r="AH5" s="95"/>
    </row>
    <row r="6" spans="1:34" ht="12.75" customHeight="1">
      <c r="A6" s="158"/>
      <c r="B6" s="161"/>
      <c r="C6" s="162"/>
      <c r="D6" s="109"/>
      <c r="E6" s="5">
        <v>17</v>
      </c>
      <c r="F6" s="149"/>
      <c r="G6" s="150"/>
      <c r="H6" s="151">
        <v>70.4</v>
      </c>
      <c r="I6" s="142"/>
      <c r="J6" s="148">
        <v>14.4</v>
      </c>
      <c r="K6" s="140"/>
      <c r="L6" s="139" t="s">
        <v>79</v>
      </c>
      <c r="M6" s="140"/>
      <c r="N6" s="139">
        <v>12.6</v>
      </c>
      <c r="O6" s="140"/>
      <c r="P6" s="139">
        <v>61.2</v>
      </c>
      <c r="Q6" s="140"/>
      <c r="R6" s="139">
        <v>13.9</v>
      </c>
      <c r="S6" s="140"/>
      <c r="T6" s="139">
        <v>62.4</v>
      </c>
      <c r="U6" s="140"/>
      <c r="V6" s="139">
        <v>66</v>
      </c>
      <c r="W6" s="140"/>
      <c r="X6" s="139">
        <v>22.5</v>
      </c>
      <c r="Y6" s="140"/>
      <c r="Z6" s="141">
        <v>7.6</v>
      </c>
      <c r="AA6" s="142"/>
      <c r="AB6" s="116"/>
      <c r="AG6" s="138"/>
      <c r="AH6" s="138"/>
    </row>
    <row r="7" spans="1:34" ht="12.75" customHeight="1">
      <c r="A7" s="158"/>
      <c r="B7" s="163"/>
      <c r="C7" s="164"/>
      <c r="D7" s="109"/>
      <c r="E7" s="100" t="s">
        <v>76</v>
      </c>
      <c r="F7" s="149"/>
      <c r="G7" s="150"/>
      <c r="H7" s="151">
        <v>70.4</v>
      </c>
      <c r="I7" s="142"/>
      <c r="J7" s="148">
        <v>14.4</v>
      </c>
      <c r="K7" s="140"/>
      <c r="L7" s="139" t="s">
        <v>78</v>
      </c>
      <c r="M7" s="140"/>
      <c r="N7" s="139">
        <v>12.6</v>
      </c>
      <c r="O7" s="140"/>
      <c r="P7" s="134"/>
      <c r="Q7" s="135"/>
      <c r="R7" s="139">
        <v>13.9</v>
      </c>
      <c r="S7" s="140"/>
      <c r="T7" s="134"/>
      <c r="U7" s="135"/>
      <c r="V7" s="139">
        <v>66</v>
      </c>
      <c r="W7" s="140"/>
      <c r="X7" s="139">
        <v>22.5</v>
      </c>
      <c r="Y7" s="140"/>
      <c r="Z7" s="141">
        <v>7.6</v>
      </c>
      <c r="AA7" s="142"/>
      <c r="AB7" s="116"/>
      <c r="AG7" s="95"/>
      <c r="AH7" s="95"/>
    </row>
    <row r="8" spans="1:34" ht="12.75" customHeight="1">
      <c r="A8" s="158"/>
      <c r="B8" s="163"/>
      <c r="C8" s="164"/>
      <c r="D8" s="109"/>
      <c r="E8" s="79" t="s">
        <v>2</v>
      </c>
      <c r="F8" s="143">
        <v>86.4</v>
      </c>
      <c r="G8" s="137"/>
      <c r="H8" s="143">
        <v>105.6</v>
      </c>
      <c r="I8" s="137"/>
      <c r="J8" s="144"/>
      <c r="K8" s="145"/>
      <c r="L8" s="146" t="s">
        <v>77</v>
      </c>
      <c r="M8" s="147"/>
      <c r="N8" s="146">
        <v>12.6</v>
      </c>
      <c r="O8" s="147"/>
      <c r="P8" s="146">
        <v>95.2</v>
      </c>
      <c r="Q8" s="147"/>
      <c r="R8" s="139">
        <v>27.8</v>
      </c>
      <c r="S8" s="140"/>
      <c r="T8" s="146">
        <v>104</v>
      </c>
      <c r="U8" s="147"/>
      <c r="V8" s="146">
        <v>110</v>
      </c>
      <c r="W8" s="147"/>
      <c r="X8" s="134"/>
      <c r="Y8" s="135"/>
      <c r="Z8" s="136">
        <v>7.6</v>
      </c>
      <c r="AA8" s="137"/>
      <c r="AB8" s="116"/>
      <c r="AG8" s="138"/>
      <c r="AH8" s="138"/>
    </row>
    <row r="9" spans="1:36" ht="34.5" customHeight="1">
      <c r="A9" s="2"/>
      <c r="B9" s="9" t="s">
        <v>14</v>
      </c>
      <c r="C9" s="86"/>
      <c r="D9" s="110"/>
      <c r="E9" s="75"/>
      <c r="F9" s="10" t="s">
        <v>3</v>
      </c>
      <c r="G9" s="11" t="s">
        <v>4</v>
      </c>
      <c r="H9" s="10" t="s">
        <v>3</v>
      </c>
      <c r="I9" s="11" t="s">
        <v>4</v>
      </c>
      <c r="J9" s="10" t="s">
        <v>3</v>
      </c>
      <c r="K9" s="11" t="s">
        <v>4</v>
      </c>
      <c r="L9" s="10" t="s">
        <v>3</v>
      </c>
      <c r="M9" s="11" t="s">
        <v>4</v>
      </c>
      <c r="N9" s="10" t="s">
        <v>3</v>
      </c>
      <c r="O9" s="11" t="s">
        <v>4</v>
      </c>
      <c r="P9" s="10" t="s">
        <v>3</v>
      </c>
      <c r="Q9" s="11" t="s">
        <v>4</v>
      </c>
      <c r="R9" s="10" t="s">
        <v>3</v>
      </c>
      <c r="S9" s="11" t="s">
        <v>4</v>
      </c>
      <c r="T9" s="10" t="s">
        <v>3</v>
      </c>
      <c r="U9" s="11" t="s">
        <v>4</v>
      </c>
      <c r="V9" s="10" t="s">
        <v>3</v>
      </c>
      <c r="W9" s="11" t="s">
        <v>4</v>
      </c>
      <c r="X9" s="10" t="s">
        <v>3</v>
      </c>
      <c r="Y9" s="11" t="s">
        <v>4</v>
      </c>
      <c r="Z9" s="10" t="s">
        <v>3</v>
      </c>
      <c r="AA9" s="11" t="s">
        <v>4</v>
      </c>
      <c r="AB9" s="117"/>
      <c r="AG9" s="17" t="s">
        <v>146</v>
      </c>
      <c r="AH9" s="17" t="s">
        <v>147</v>
      </c>
      <c r="AI9" s="17" t="s">
        <v>148</v>
      </c>
      <c r="AJ9" s="114" t="s">
        <v>149</v>
      </c>
    </row>
    <row r="10" spans="1:36" ht="12.75">
      <c r="A10" s="3" t="s">
        <v>5</v>
      </c>
      <c r="B10" s="6" t="s">
        <v>153</v>
      </c>
      <c r="C10" s="6" t="s">
        <v>45</v>
      </c>
      <c r="D10" s="62">
        <f aca="true" t="shared" si="0" ref="D10:D16">COUNTIF(F10:AA10,"*)")</f>
        <v>1</v>
      </c>
      <c r="E10" s="68">
        <f aca="true" t="shared" si="1" ref="E10:E15">SUM(G10+I10+K10+M10+O10+Q10+S10+U10+W10+Y10+AA10)</f>
        <v>22</v>
      </c>
      <c r="F10" s="61" t="s">
        <v>103</v>
      </c>
      <c r="G10" s="43"/>
      <c r="H10" s="61" t="s">
        <v>103</v>
      </c>
      <c r="I10" s="43"/>
      <c r="J10" s="61">
        <v>1</v>
      </c>
      <c r="K10" s="43">
        <v>6</v>
      </c>
      <c r="L10" s="112" t="s">
        <v>105</v>
      </c>
      <c r="M10" s="43"/>
      <c r="N10" s="61" t="s">
        <v>103</v>
      </c>
      <c r="O10" s="43"/>
      <c r="P10" s="21" t="s">
        <v>103</v>
      </c>
      <c r="Q10" s="43"/>
      <c r="R10" s="61">
        <v>1</v>
      </c>
      <c r="S10" s="43">
        <v>6</v>
      </c>
      <c r="T10" s="61">
        <v>12</v>
      </c>
      <c r="U10" s="43">
        <v>1</v>
      </c>
      <c r="V10" s="61">
        <v>3</v>
      </c>
      <c r="W10" s="43">
        <v>6</v>
      </c>
      <c r="X10" s="61" t="s">
        <v>103</v>
      </c>
      <c r="Y10" s="43"/>
      <c r="Z10" s="61">
        <v>3</v>
      </c>
      <c r="AA10" s="43">
        <v>3</v>
      </c>
      <c r="AB10" s="62"/>
      <c r="AG10" s="17">
        <v>0</v>
      </c>
      <c r="AH10" s="17">
        <v>6</v>
      </c>
      <c r="AI10" s="17">
        <v>7</v>
      </c>
      <c r="AJ10" s="114">
        <f>AVERAGE(AH10:AI10)</f>
        <v>6.5</v>
      </c>
    </row>
    <row r="11" spans="1:36" ht="12.75">
      <c r="A11" s="3" t="s">
        <v>6</v>
      </c>
      <c r="B11" s="6" t="s">
        <v>120</v>
      </c>
      <c r="C11" s="6" t="s">
        <v>40</v>
      </c>
      <c r="D11" s="49">
        <f t="shared" si="0"/>
        <v>1</v>
      </c>
      <c r="E11" s="68">
        <f t="shared" si="1"/>
        <v>16</v>
      </c>
      <c r="F11" s="13" t="s">
        <v>103</v>
      </c>
      <c r="G11" s="14"/>
      <c r="H11" s="13" t="s">
        <v>103</v>
      </c>
      <c r="I11" s="14"/>
      <c r="J11" s="13">
        <v>7</v>
      </c>
      <c r="K11" s="14">
        <v>1</v>
      </c>
      <c r="L11" s="12" t="s">
        <v>126</v>
      </c>
      <c r="M11" s="14">
        <v>6</v>
      </c>
      <c r="N11" s="12" t="s">
        <v>103</v>
      </c>
      <c r="O11" s="14"/>
      <c r="P11" s="113" t="s">
        <v>105</v>
      </c>
      <c r="Q11" s="14"/>
      <c r="R11" s="12">
        <v>4</v>
      </c>
      <c r="S11" s="14">
        <v>2</v>
      </c>
      <c r="T11" s="12">
        <v>3</v>
      </c>
      <c r="U11" s="14">
        <v>6</v>
      </c>
      <c r="V11" s="12">
        <v>9</v>
      </c>
      <c r="W11" s="14">
        <v>1</v>
      </c>
      <c r="X11" s="13" t="s">
        <v>103</v>
      </c>
      <c r="Y11" s="14"/>
      <c r="Z11" s="13" t="s">
        <v>145</v>
      </c>
      <c r="AA11" s="14"/>
      <c r="AB11" s="47"/>
      <c r="AG11" s="17">
        <v>0</v>
      </c>
      <c r="AH11" s="17">
        <v>12</v>
      </c>
      <c r="AI11" s="17">
        <v>11</v>
      </c>
      <c r="AJ11" s="114">
        <f>AVERAGE(AH11:AI11)</f>
        <v>11.5</v>
      </c>
    </row>
    <row r="12" spans="1:28" ht="12.75">
      <c r="A12" s="3" t="s">
        <v>7</v>
      </c>
      <c r="B12" s="6" t="s">
        <v>154</v>
      </c>
      <c r="C12" s="29" t="s">
        <v>114</v>
      </c>
      <c r="D12" s="49">
        <f t="shared" si="0"/>
        <v>1</v>
      </c>
      <c r="E12" s="68">
        <f t="shared" si="1"/>
        <v>15</v>
      </c>
      <c r="F12" s="13" t="s">
        <v>103</v>
      </c>
      <c r="G12" s="14"/>
      <c r="H12" s="13" t="s">
        <v>103</v>
      </c>
      <c r="I12" s="14"/>
      <c r="J12" s="13">
        <v>3</v>
      </c>
      <c r="K12" s="14">
        <v>3</v>
      </c>
      <c r="L12" s="111" t="s">
        <v>105</v>
      </c>
      <c r="M12" s="14"/>
      <c r="N12" s="13" t="s">
        <v>103</v>
      </c>
      <c r="O12" s="14"/>
      <c r="P12" s="12">
        <v>5</v>
      </c>
      <c r="Q12" s="14">
        <v>4</v>
      </c>
      <c r="R12" s="12">
        <v>2</v>
      </c>
      <c r="S12" s="14">
        <v>4</v>
      </c>
      <c r="T12" s="12" t="s">
        <v>103</v>
      </c>
      <c r="U12" s="14"/>
      <c r="V12" s="12" t="s">
        <v>103</v>
      </c>
      <c r="W12" s="14"/>
      <c r="X12" s="13" t="s">
        <v>103</v>
      </c>
      <c r="Y12" s="14"/>
      <c r="Z12" s="13">
        <v>2</v>
      </c>
      <c r="AA12" s="14">
        <v>4</v>
      </c>
      <c r="AB12" s="47"/>
    </row>
    <row r="13" spans="1:28" ht="12.75">
      <c r="A13" s="3" t="s">
        <v>8</v>
      </c>
      <c r="B13" s="39" t="s">
        <v>121</v>
      </c>
      <c r="C13" s="6" t="s">
        <v>41</v>
      </c>
      <c r="D13" s="49">
        <f t="shared" si="0"/>
        <v>1</v>
      </c>
      <c r="E13" s="68">
        <f t="shared" si="1"/>
        <v>11</v>
      </c>
      <c r="F13" s="21" t="s">
        <v>103</v>
      </c>
      <c r="G13" s="30"/>
      <c r="H13" s="21" t="s">
        <v>103</v>
      </c>
      <c r="I13" s="30"/>
      <c r="J13" s="21">
        <v>4</v>
      </c>
      <c r="K13" s="30">
        <v>2</v>
      </c>
      <c r="L13" s="21" t="s">
        <v>127</v>
      </c>
      <c r="M13" s="30">
        <v>1</v>
      </c>
      <c r="N13" s="21" t="s">
        <v>103</v>
      </c>
      <c r="O13" s="30"/>
      <c r="P13" s="12">
        <v>11</v>
      </c>
      <c r="Q13" s="30">
        <v>1</v>
      </c>
      <c r="R13" s="12">
        <v>7</v>
      </c>
      <c r="S13" s="30">
        <v>1</v>
      </c>
      <c r="T13" s="12">
        <v>4</v>
      </c>
      <c r="U13" s="30">
        <v>5</v>
      </c>
      <c r="V13" s="12">
        <v>12</v>
      </c>
      <c r="W13" s="30">
        <v>1</v>
      </c>
      <c r="X13" s="21" t="s">
        <v>103</v>
      </c>
      <c r="Y13" s="30"/>
      <c r="Z13" s="21" t="s">
        <v>105</v>
      </c>
      <c r="AA13" s="30"/>
      <c r="AB13" s="72"/>
    </row>
    <row r="14" spans="1:28" ht="12.75">
      <c r="A14" s="3" t="s">
        <v>9</v>
      </c>
      <c r="B14" s="29" t="s">
        <v>155</v>
      </c>
      <c r="C14" s="6" t="s">
        <v>40</v>
      </c>
      <c r="D14" s="49">
        <f t="shared" si="0"/>
        <v>1</v>
      </c>
      <c r="E14" s="68">
        <f t="shared" si="1"/>
        <v>9</v>
      </c>
      <c r="F14" s="21" t="s">
        <v>103</v>
      </c>
      <c r="G14" s="30"/>
      <c r="H14" s="21" t="s">
        <v>103</v>
      </c>
      <c r="I14" s="30"/>
      <c r="J14" s="21">
        <v>2</v>
      </c>
      <c r="K14" s="30">
        <v>4</v>
      </c>
      <c r="L14" s="111" t="s">
        <v>105</v>
      </c>
      <c r="M14" s="30"/>
      <c r="N14" s="21" t="s">
        <v>103</v>
      </c>
      <c r="O14" s="30"/>
      <c r="P14" s="12" t="s">
        <v>103</v>
      </c>
      <c r="Q14" s="30"/>
      <c r="R14" s="12">
        <v>3</v>
      </c>
      <c r="S14" s="30">
        <v>3</v>
      </c>
      <c r="T14" s="12" t="s">
        <v>103</v>
      </c>
      <c r="U14" s="30"/>
      <c r="V14" s="12" t="s">
        <v>103</v>
      </c>
      <c r="W14" s="30"/>
      <c r="X14" s="21" t="s">
        <v>103</v>
      </c>
      <c r="Y14" s="30"/>
      <c r="Z14" s="21">
        <v>4</v>
      </c>
      <c r="AA14" s="30">
        <v>2</v>
      </c>
      <c r="AB14" s="72"/>
    </row>
    <row r="15" spans="1:28" ht="12.75">
      <c r="A15" s="3" t="s">
        <v>10</v>
      </c>
      <c r="B15" s="29" t="s">
        <v>156</v>
      </c>
      <c r="C15" s="29" t="s">
        <v>45</v>
      </c>
      <c r="D15" s="47">
        <f t="shared" si="0"/>
        <v>1</v>
      </c>
      <c r="E15" s="68">
        <f t="shared" si="1"/>
        <v>2</v>
      </c>
      <c r="F15" s="13" t="s">
        <v>103</v>
      </c>
      <c r="G15" s="14"/>
      <c r="H15" s="21" t="s">
        <v>103</v>
      </c>
      <c r="I15" s="30"/>
      <c r="J15" s="21">
        <v>8</v>
      </c>
      <c r="K15" s="30">
        <v>1</v>
      </c>
      <c r="L15" s="111" t="s">
        <v>105</v>
      </c>
      <c r="M15" s="30"/>
      <c r="N15" s="21" t="s">
        <v>103</v>
      </c>
      <c r="O15" s="30"/>
      <c r="P15" s="90" t="s">
        <v>103</v>
      </c>
      <c r="Q15" s="30"/>
      <c r="R15" s="90">
        <v>5</v>
      </c>
      <c r="S15" s="30">
        <v>1</v>
      </c>
      <c r="T15" s="90" t="s">
        <v>103</v>
      </c>
      <c r="U15" s="30"/>
      <c r="V15" s="90" t="s">
        <v>103</v>
      </c>
      <c r="W15" s="30"/>
      <c r="X15" s="21" t="s">
        <v>103</v>
      </c>
      <c r="Y15" s="30"/>
      <c r="Z15" s="21" t="s">
        <v>145</v>
      </c>
      <c r="AA15" s="30"/>
      <c r="AB15" s="72"/>
    </row>
    <row r="16" spans="1:28" ht="12.75">
      <c r="A16" s="3"/>
      <c r="B16" s="7"/>
      <c r="C16" s="7"/>
      <c r="D16" s="50">
        <f t="shared" si="0"/>
        <v>0</v>
      </c>
      <c r="E16" s="76"/>
      <c r="F16" s="119"/>
      <c r="G16" s="120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6"/>
      <c r="T16" s="15"/>
      <c r="U16" s="16"/>
      <c r="V16" s="15"/>
      <c r="W16" s="16"/>
      <c r="X16" s="15"/>
      <c r="Y16" s="16"/>
      <c r="Z16" s="15"/>
      <c r="AA16" s="16"/>
      <c r="AB16" s="48">
        <f>AD16+AE16</f>
        <v>0</v>
      </c>
    </row>
    <row r="17" spans="1:28" ht="28.5">
      <c r="A17" s="2"/>
      <c r="B17" s="9" t="s">
        <v>71</v>
      </c>
      <c r="C17" s="86"/>
      <c r="D17" s="53">
        <f aca="true" t="shared" si="2" ref="D17:D33">COUNTIF(F17:AA17,"*)")</f>
        <v>0</v>
      </c>
      <c r="E17" s="20"/>
      <c r="F17" s="10" t="s">
        <v>3</v>
      </c>
      <c r="G17" s="11" t="s">
        <v>4</v>
      </c>
      <c r="H17" s="10" t="s">
        <v>3</v>
      </c>
      <c r="I17" s="11" t="s">
        <v>4</v>
      </c>
      <c r="J17" s="10" t="s">
        <v>3</v>
      </c>
      <c r="K17" s="11" t="s">
        <v>4</v>
      </c>
      <c r="L17" s="10" t="s">
        <v>3</v>
      </c>
      <c r="M17" s="11" t="s">
        <v>4</v>
      </c>
      <c r="N17" s="10" t="s">
        <v>3</v>
      </c>
      <c r="O17" s="11" t="s">
        <v>4</v>
      </c>
      <c r="P17" s="10" t="s">
        <v>3</v>
      </c>
      <c r="Q17" s="11" t="s">
        <v>4</v>
      </c>
      <c r="R17" s="10" t="s">
        <v>3</v>
      </c>
      <c r="S17" s="11" t="s">
        <v>4</v>
      </c>
      <c r="T17" s="10" t="s">
        <v>3</v>
      </c>
      <c r="U17" s="11" t="s">
        <v>4</v>
      </c>
      <c r="V17" s="10" t="s">
        <v>3</v>
      </c>
      <c r="W17" s="11" t="s">
        <v>4</v>
      </c>
      <c r="X17" s="10" t="s">
        <v>3</v>
      </c>
      <c r="Y17" s="11" t="s">
        <v>4</v>
      </c>
      <c r="Z17" s="10" t="s">
        <v>3</v>
      </c>
      <c r="AA17" s="11" t="s">
        <v>4</v>
      </c>
      <c r="AB17" s="53">
        <f>AD17+AE17</f>
        <v>0</v>
      </c>
    </row>
    <row r="18" spans="1:36" ht="12.75">
      <c r="A18" s="3" t="s">
        <v>5</v>
      </c>
      <c r="B18" s="6" t="s">
        <v>122</v>
      </c>
      <c r="C18" s="6" t="s">
        <v>41</v>
      </c>
      <c r="D18" s="62">
        <f>COUNTIF(F18:AA18,"*)")</f>
        <v>1</v>
      </c>
      <c r="E18" s="68">
        <f>SUM(G18+I18+K18+M18+O18+Q18+S18+U18+W18+Y18+AA18)</f>
        <v>21</v>
      </c>
      <c r="F18" s="61" t="s">
        <v>103</v>
      </c>
      <c r="G18" s="43"/>
      <c r="H18" s="61" t="s">
        <v>103</v>
      </c>
      <c r="I18" s="43"/>
      <c r="J18" s="61">
        <v>1</v>
      </c>
      <c r="K18" s="43">
        <v>6</v>
      </c>
      <c r="L18" s="61" t="s">
        <v>128</v>
      </c>
      <c r="M18" s="43">
        <v>3</v>
      </c>
      <c r="N18" s="61" t="s">
        <v>103</v>
      </c>
      <c r="O18" s="43"/>
      <c r="P18" s="61" t="s">
        <v>174</v>
      </c>
      <c r="Q18" s="43"/>
      <c r="R18" s="61">
        <v>4</v>
      </c>
      <c r="S18" s="43">
        <v>2</v>
      </c>
      <c r="T18" s="61">
        <v>4</v>
      </c>
      <c r="U18" s="43">
        <v>2</v>
      </c>
      <c r="V18" s="61">
        <v>4</v>
      </c>
      <c r="W18" s="43">
        <v>2</v>
      </c>
      <c r="X18" s="61" t="s">
        <v>103</v>
      </c>
      <c r="Y18" s="43"/>
      <c r="Z18" s="61">
        <v>1</v>
      </c>
      <c r="AA18" s="43">
        <v>6</v>
      </c>
      <c r="AB18" s="62">
        <v>1</v>
      </c>
      <c r="AG18" s="17" t="s">
        <v>103</v>
      </c>
      <c r="AH18" s="17">
        <v>5</v>
      </c>
      <c r="AI18" s="17">
        <v>6</v>
      </c>
      <c r="AJ18" s="114">
        <f>AVERAGE(AH18:AI18)</f>
        <v>5.5</v>
      </c>
    </row>
    <row r="19" spans="1:36" ht="12.75">
      <c r="A19" s="3" t="s">
        <v>6</v>
      </c>
      <c r="B19" s="6" t="s">
        <v>123</v>
      </c>
      <c r="C19" s="6" t="s">
        <v>41</v>
      </c>
      <c r="D19" s="49">
        <f>COUNTIF(F19:AA19,"*)")</f>
        <v>1</v>
      </c>
      <c r="E19" s="68">
        <f>SUM(G19+I19+K19+M19+O19+Q19+S19+U19+W19+Y19+AA19)</f>
        <v>11</v>
      </c>
      <c r="F19" s="12" t="s">
        <v>103</v>
      </c>
      <c r="G19" s="74"/>
      <c r="H19" s="12" t="s">
        <v>103</v>
      </c>
      <c r="I19" s="74"/>
      <c r="J19" s="12">
        <v>3</v>
      </c>
      <c r="K19" s="74">
        <v>3</v>
      </c>
      <c r="L19" s="12" t="s">
        <v>129</v>
      </c>
      <c r="M19" s="74">
        <v>1</v>
      </c>
      <c r="N19" s="12" t="s">
        <v>103</v>
      </c>
      <c r="O19" s="74"/>
      <c r="P19" s="111" t="s">
        <v>105</v>
      </c>
      <c r="Q19" s="74"/>
      <c r="R19" s="12">
        <v>5</v>
      </c>
      <c r="S19" s="74">
        <v>1</v>
      </c>
      <c r="T19" s="12">
        <v>9</v>
      </c>
      <c r="U19" s="74">
        <v>1</v>
      </c>
      <c r="V19" s="12">
        <v>7</v>
      </c>
      <c r="W19" s="74">
        <v>1</v>
      </c>
      <c r="X19" s="12" t="s">
        <v>103</v>
      </c>
      <c r="Y19" s="74"/>
      <c r="Z19" s="12">
        <v>2</v>
      </c>
      <c r="AA19" s="74">
        <v>4</v>
      </c>
      <c r="AB19" s="49"/>
      <c r="AG19" s="17" t="s">
        <v>103</v>
      </c>
      <c r="AH19" s="17">
        <v>9</v>
      </c>
      <c r="AI19" s="17">
        <v>9</v>
      </c>
      <c r="AJ19" s="114">
        <f>AVERAGE(AH19:AI19)</f>
        <v>9</v>
      </c>
    </row>
    <row r="20" spans="1:28" ht="12.75">
      <c r="A20" s="3" t="s">
        <v>7</v>
      </c>
      <c r="B20" s="6" t="s">
        <v>152</v>
      </c>
      <c r="C20" s="29" t="s">
        <v>45</v>
      </c>
      <c r="D20" s="49">
        <f>COUNTIF(F20:AA20,"*)")</f>
        <v>1</v>
      </c>
      <c r="E20" s="68">
        <f>SUM(G20+I20+K20+M20+O20+Q20+S20+U20+W20+Y20+AA20)</f>
        <v>10</v>
      </c>
      <c r="F20" s="13" t="s">
        <v>103</v>
      </c>
      <c r="G20" s="14"/>
      <c r="H20" s="13" t="s">
        <v>103</v>
      </c>
      <c r="I20" s="14"/>
      <c r="J20" s="13">
        <v>2</v>
      </c>
      <c r="K20" s="14">
        <v>4</v>
      </c>
      <c r="L20" s="111" t="s">
        <v>105</v>
      </c>
      <c r="M20" s="14"/>
      <c r="N20" s="12" t="s">
        <v>103</v>
      </c>
      <c r="O20" s="14"/>
      <c r="P20" s="111" t="s">
        <v>103</v>
      </c>
      <c r="Q20" s="14"/>
      <c r="R20" s="12">
        <v>2</v>
      </c>
      <c r="S20" s="14">
        <v>4</v>
      </c>
      <c r="T20" s="12">
        <v>5</v>
      </c>
      <c r="U20" s="14">
        <v>1</v>
      </c>
      <c r="V20" s="12">
        <v>5</v>
      </c>
      <c r="W20" s="14">
        <v>1</v>
      </c>
      <c r="X20" s="13" t="s">
        <v>103</v>
      </c>
      <c r="Y20" s="14"/>
      <c r="Z20" s="13" t="s">
        <v>145</v>
      </c>
      <c r="AA20" s="14"/>
      <c r="AB20" s="47"/>
    </row>
    <row r="21" spans="1:28" ht="12.75">
      <c r="A21" s="3"/>
      <c r="B21" s="71"/>
      <c r="C21" s="7"/>
      <c r="D21" s="50">
        <f t="shared" si="2"/>
        <v>0</v>
      </c>
      <c r="E21" s="7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15"/>
      <c r="Y21" s="16"/>
      <c r="Z21" s="15"/>
      <c r="AA21" s="16"/>
      <c r="AB21" s="48"/>
    </row>
    <row r="22" spans="1:28" ht="28.5">
      <c r="A22" s="2"/>
      <c r="B22" s="9" t="s">
        <v>15</v>
      </c>
      <c r="C22" s="86"/>
      <c r="D22" s="53">
        <f t="shared" si="2"/>
        <v>0</v>
      </c>
      <c r="E22" s="20"/>
      <c r="F22" s="10" t="s">
        <v>3</v>
      </c>
      <c r="G22" s="11" t="s">
        <v>4</v>
      </c>
      <c r="H22" s="10" t="s">
        <v>3</v>
      </c>
      <c r="I22" s="11" t="s">
        <v>4</v>
      </c>
      <c r="J22" s="10" t="s">
        <v>3</v>
      </c>
      <c r="K22" s="11" t="s">
        <v>4</v>
      </c>
      <c r="L22" s="10" t="s">
        <v>3</v>
      </c>
      <c r="M22" s="11" t="s">
        <v>4</v>
      </c>
      <c r="N22" s="10" t="s">
        <v>3</v>
      </c>
      <c r="O22" s="11" t="s">
        <v>4</v>
      </c>
      <c r="P22" s="10" t="s">
        <v>3</v>
      </c>
      <c r="Q22" s="11" t="s">
        <v>4</v>
      </c>
      <c r="R22" s="10" t="s">
        <v>3</v>
      </c>
      <c r="S22" s="11" t="s">
        <v>4</v>
      </c>
      <c r="T22" s="10" t="s">
        <v>3</v>
      </c>
      <c r="U22" s="11" t="s">
        <v>4</v>
      </c>
      <c r="V22" s="10" t="s">
        <v>3</v>
      </c>
      <c r="W22" s="11" t="s">
        <v>4</v>
      </c>
      <c r="X22" s="10" t="s">
        <v>3</v>
      </c>
      <c r="Y22" s="11" t="s">
        <v>4</v>
      </c>
      <c r="Z22" s="10" t="s">
        <v>3</v>
      </c>
      <c r="AA22" s="11" t="s">
        <v>4</v>
      </c>
      <c r="AB22" s="53">
        <f>AD22+AE22</f>
        <v>0</v>
      </c>
    </row>
    <row r="23" spans="1:28" ht="12.75">
      <c r="A23" s="3" t="s">
        <v>5</v>
      </c>
      <c r="B23" s="6" t="s">
        <v>115</v>
      </c>
      <c r="C23" s="6" t="s">
        <v>46</v>
      </c>
      <c r="D23" s="62">
        <f>COUNTIF(F23:AA23,"*)")</f>
        <v>1</v>
      </c>
      <c r="E23" s="128">
        <f>SUM(G23+I23+K23+M23+O23+Q23+S23+U23+W23+Y23+AA23)</f>
        <v>10</v>
      </c>
      <c r="F23" s="61" t="s">
        <v>103</v>
      </c>
      <c r="G23" s="43"/>
      <c r="H23" s="61">
        <v>15</v>
      </c>
      <c r="I23" s="43">
        <v>1</v>
      </c>
      <c r="J23" s="126">
        <v>3</v>
      </c>
      <c r="K23" s="43">
        <v>3</v>
      </c>
      <c r="L23" s="112" t="s">
        <v>105</v>
      </c>
      <c r="M23" s="43"/>
      <c r="N23" s="61" t="s">
        <v>103</v>
      </c>
      <c r="O23" s="43"/>
      <c r="P23" s="61" t="s">
        <v>103</v>
      </c>
      <c r="Q23" s="43"/>
      <c r="R23" s="61" t="s">
        <v>103</v>
      </c>
      <c r="S23" s="43"/>
      <c r="T23" s="61" t="s">
        <v>103</v>
      </c>
      <c r="U23" s="43"/>
      <c r="V23" s="61" t="s">
        <v>103</v>
      </c>
      <c r="W23" s="43"/>
      <c r="X23" s="61" t="s">
        <v>103</v>
      </c>
      <c r="Y23" s="43"/>
      <c r="Z23" s="124">
        <v>1</v>
      </c>
      <c r="AA23" s="43">
        <v>6</v>
      </c>
      <c r="AB23" s="62"/>
    </row>
    <row r="24" spans="1:35" ht="12.75">
      <c r="A24" s="3" t="s">
        <v>6</v>
      </c>
      <c r="B24" s="6" t="s">
        <v>157</v>
      </c>
      <c r="C24" s="29" t="s">
        <v>41</v>
      </c>
      <c r="D24" s="49">
        <f t="shared" si="2"/>
        <v>1</v>
      </c>
      <c r="E24" s="68">
        <f>SUM(G24+I24+K24+M24+O24+Q24+S24+U24+W24+Y24+AA24)</f>
        <v>10</v>
      </c>
      <c r="F24" s="12" t="s">
        <v>103</v>
      </c>
      <c r="G24" s="74"/>
      <c r="H24" s="113" t="s">
        <v>105</v>
      </c>
      <c r="I24" s="74"/>
      <c r="J24" s="125">
        <v>1</v>
      </c>
      <c r="K24" s="74">
        <v>6</v>
      </c>
      <c r="L24" s="90" t="s">
        <v>103</v>
      </c>
      <c r="M24" s="74"/>
      <c r="N24" s="12" t="s">
        <v>103</v>
      </c>
      <c r="O24" s="74"/>
      <c r="P24" s="12">
        <v>10</v>
      </c>
      <c r="Q24" s="74">
        <v>1</v>
      </c>
      <c r="R24" s="127">
        <v>6</v>
      </c>
      <c r="S24" s="74">
        <v>1</v>
      </c>
      <c r="T24" s="12">
        <v>16</v>
      </c>
      <c r="U24" s="74">
        <v>1</v>
      </c>
      <c r="V24" s="12">
        <v>15</v>
      </c>
      <c r="W24" s="74">
        <v>1</v>
      </c>
      <c r="X24" s="12" t="s">
        <v>103</v>
      </c>
      <c r="Y24" s="74"/>
      <c r="Z24" s="12" t="s">
        <v>145</v>
      </c>
      <c r="AA24" s="74"/>
      <c r="AB24" s="49"/>
      <c r="AG24" s="17" t="s">
        <v>103</v>
      </c>
      <c r="AH24" s="17" t="s">
        <v>103</v>
      </c>
      <c r="AI24" s="17" t="s">
        <v>103</v>
      </c>
    </row>
    <row r="25" spans="1:28" ht="12.75">
      <c r="A25" s="3" t="s">
        <v>7</v>
      </c>
      <c r="B25" s="6" t="s">
        <v>158</v>
      </c>
      <c r="C25" s="29" t="s">
        <v>45</v>
      </c>
      <c r="D25" s="49">
        <f t="shared" si="2"/>
        <v>1</v>
      </c>
      <c r="E25" s="68">
        <f>SUM(G25+I25+K25+M25+O25+Q25+S25+U25+W25+Y25+AA25)</f>
        <v>4</v>
      </c>
      <c r="F25" s="13" t="s">
        <v>103</v>
      </c>
      <c r="G25" s="14"/>
      <c r="H25" s="111" t="s">
        <v>105</v>
      </c>
      <c r="I25" s="14"/>
      <c r="J25" s="13">
        <v>2</v>
      </c>
      <c r="K25" s="14">
        <v>4</v>
      </c>
      <c r="L25" s="12" t="s">
        <v>103</v>
      </c>
      <c r="M25" s="14"/>
      <c r="N25" s="12" t="s">
        <v>103</v>
      </c>
      <c r="O25" s="14"/>
      <c r="P25" s="12" t="s">
        <v>103</v>
      </c>
      <c r="Q25" s="14"/>
      <c r="R25" s="12" t="s">
        <v>103</v>
      </c>
      <c r="S25" s="14"/>
      <c r="T25" s="12" t="s">
        <v>103</v>
      </c>
      <c r="U25" s="14"/>
      <c r="V25" s="12" t="s">
        <v>103</v>
      </c>
      <c r="W25" s="14"/>
      <c r="X25" s="13" t="s">
        <v>103</v>
      </c>
      <c r="Y25" s="14"/>
      <c r="Z25" s="13" t="s">
        <v>145</v>
      </c>
      <c r="AA25" s="14"/>
      <c r="AB25" s="47"/>
    </row>
    <row r="26" spans="1:28" ht="12.75">
      <c r="A26" s="3" t="s">
        <v>8</v>
      </c>
      <c r="B26" s="29" t="s">
        <v>159</v>
      </c>
      <c r="C26" s="6" t="s">
        <v>40</v>
      </c>
      <c r="D26" s="47">
        <f t="shared" si="2"/>
        <v>1</v>
      </c>
      <c r="E26" s="68">
        <f>SUM(G26+I26+K26+M26+O26+Q26+S26+U26+W26+Y26+AA26)</f>
        <v>2</v>
      </c>
      <c r="F26" s="13" t="s">
        <v>103</v>
      </c>
      <c r="G26" s="30"/>
      <c r="H26" s="111" t="s">
        <v>105</v>
      </c>
      <c r="I26" s="30"/>
      <c r="J26" s="21">
        <v>4</v>
      </c>
      <c r="K26" s="30">
        <v>2</v>
      </c>
      <c r="L26" s="90" t="s">
        <v>103</v>
      </c>
      <c r="M26" s="30"/>
      <c r="N26" s="90" t="s">
        <v>103</v>
      </c>
      <c r="O26" s="30"/>
      <c r="P26" s="90" t="s">
        <v>103</v>
      </c>
      <c r="Q26" s="30"/>
      <c r="R26" s="90" t="s">
        <v>103</v>
      </c>
      <c r="S26" s="30"/>
      <c r="T26" s="90" t="s">
        <v>103</v>
      </c>
      <c r="U26" s="30"/>
      <c r="V26" s="90" t="s">
        <v>103</v>
      </c>
      <c r="W26" s="30"/>
      <c r="X26" s="21" t="s">
        <v>103</v>
      </c>
      <c r="Y26" s="30"/>
      <c r="Z26" s="21" t="s">
        <v>145</v>
      </c>
      <c r="AA26" s="30"/>
      <c r="AB26" s="72"/>
    </row>
    <row r="27" spans="1:28" ht="12.75">
      <c r="A27" s="3"/>
      <c r="B27" s="71"/>
      <c r="C27" s="7"/>
      <c r="D27" s="50">
        <f t="shared" si="2"/>
        <v>0</v>
      </c>
      <c r="E27" s="76"/>
      <c r="F27" s="119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16"/>
      <c r="V27" s="15"/>
      <c r="W27" s="16"/>
      <c r="X27" s="15"/>
      <c r="Y27" s="16"/>
      <c r="Z27" s="15"/>
      <c r="AA27" s="16"/>
      <c r="AB27" s="48"/>
    </row>
    <row r="28" spans="1:28" ht="28.5">
      <c r="A28" s="2"/>
      <c r="B28" s="9" t="s">
        <v>72</v>
      </c>
      <c r="C28" s="86"/>
      <c r="D28" s="53">
        <f t="shared" si="2"/>
        <v>0</v>
      </c>
      <c r="E28" s="20"/>
      <c r="F28" s="10" t="s">
        <v>3</v>
      </c>
      <c r="G28" s="11" t="s">
        <v>4</v>
      </c>
      <c r="H28" s="10" t="s">
        <v>3</v>
      </c>
      <c r="I28" s="11" t="s">
        <v>4</v>
      </c>
      <c r="J28" s="10" t="s">
        <v>3</v>
      </c>
      <c r="K28" s="11" t="s">
        <v>4</v>
      </c>
      <c r="L28" s="10" t="s">
        <v>3</v>
      </c>
      <c r="M28" s="11" t="s">
        <v>4</v>
      </c>
      <c r="N28" s="10" t="s">
        <v>3</v>
      </c>
      <c r="O28" s="11" t="s">
        <v>4</v>
      </c>
      <c r="P28" s="10" t="s">
        <v>3</v>
      </c>
      <c r="Q28" s="11" t="s">
        <v>4</v>
      </c>
      <c r="R28" s="10" t="s">
        <v>3</v>
      </c>
      <c r="S28" s="11" t="s">
        <v>4</v>
      </c>
      <c r="T28" s="10" t="s">
        <v>3</v>
      </c>
      <c r="U28" s="11" t="s">
        <v>4</v>
      </c>
      <c r="V28" s="10" t="s">
        <v>3</v>
      </c>
      <c r="W28" s="11" t="s">
        <v>4</v>
      </c>
      <c r="X28" s="10" t="s">
        <v>3</v>
      </c>
      <c r="Y28" s="11" t="s">
        <v>4</v>
      </c>
      <c r="Z28" s="10" t="s">
        <v>3</v>
      </c>
      <c r="AA28" s="11" t="s">
        <v>4</v>
      </c>
      <c r="AB28" s="53">
        <f>AD28+AE28</f>
        <v>0</v>
      </c>
    </row>
    <row r="29" spans="1:36" ht="12.75">
      <c r="A29" s="3" t="s">
        <v>5</v>
      </c>
      <c r="B29" s="22" t="s">
        <v>107</v>
      </c>
      <c r="C29" s="6" t="s">
        <v>40</v>
      </c>
      <c r="D29" s="62">
        <f>COUNTIF(F29:AA29,"*)")</f>
        <v>1</v>
      </c>
      <c r="E29" s="68">
        <f>SUM(G29+I29+K29+M29+O29+Q29+S29+U29+W29+Y29+AA29)</f>
        <v>20</v>
      </c>
      <c r="F29" s="61" t="s">
        <v>103</v>
      </c>
      <c r="G29" s="43"/>
      <c r="H29" s="61" t="s">
        <v>173</v>
      </c>
      <c r="I29" s="43"/>
      <c r="J29" s="130">
        <v>1</v>
      </c>
      <c r="K29" s="43">
        <v>6</v>
      </c>
      <c r="L29" s="112" t="s">
        <v>132</v>
      </c>
      <c r="M29" s="43">
        <v>1</v>
      </c>
      <c r="N29" s="61" t="s">
        <v>103</v>
      </c>
      <c r="O29" s="43"/>
      <c r="P29" s="21">
        <v>6</v>
      </c>
      <c r="Q29" s="43">
        <v>1</v>
      </c>
      <c r="R29" s="61">
        <v>7</v>
      </c>
      <c r="S29" s="43">
        <v>1</v>
      </c>
      <c r="T29" s="126">
        <v>2</v>
      </c>
      <c r="U29" s="43">
        <v>4</v>
      </c>
      <c r="V29" s="13">
        <v>3</v>
      </c>
      <c r="W29" s="43">
        <v>3</v>
      </c>
      <c r="X29" s="12" t="s">
        <v>103</v>
      </c>
      <c r="Y29" s="43"/>
      <c r="Z29" s="131">
        <v>2</v>
      </c>
      <c r="AA29" s="43">
        <v>4</v>
      </c>
      <c r="AB29" s="62">
        <v>1</v>
      </c>
      <c r="AG29" s="17">
        <v>4</v>
      </c>
      <c r="AH29" s="17">
        <v>7</v>
      </c>
      <c r="AI29" s="17">
        <v>3</v>
      </c>
      <c r="AJ29" s="114">
        <f>AVERAGE(AG29:AI29)</f>
        <v>4.666666666666667</v>
      </c>
    </row>
    <row r="30" spans="1:36" ht="12.75">
      <c r="A30" s="3" t="s">
        <v>6</v>
      </c>
      <c r="B30" s="22" t="s">
        <v>130</v>
      </c>
      <c r="C30" s="6" t="s">
        <v>40</v>
      </c>
      <c r="D30" s="49">
        <f>COUNTIF(F30:AA30,"*)")</f>
        <v>1</v>
      </c>
      <c r="E30" s="68">
        <f>SUM(G30+I30+K30+M30+O30+Q30+S30+U30+W30+Y30+AA30)</f>
        <v>20</v>
      </c>
      <c r="F30" s="12" t="s">
        <v>103</v>
      </c>
      <c r="G30" s="74"/>
      <c r="H30" s="12">
        <v>8</v>
      </c>
      <c r="I30" s="74">
        <v>5</v>
      </c>
      <c r="J30" s="129">
        <v>2</v>
      </c>
      <c r="K30" s="74">
        <v>4</v>
      </c>
      <c r="L30" s="132" t="s">
        <v>131</v>
      </c>
      <c r="M30" s="74">
        <v>4</v>
      </c>
      <c r="N30" s="12" t="s">
        <v>103</v>
      </c>
      <c r="O30" s="74"/>
      <c r="P30" s="113" t="s">
        <v>105</v>
      </c>
      <c r="Q30" s="74"/>
      <c r="R30" s="12">
        <v>6</v>
      </c>
      <c r="S30" s="74">
        <v>1</v>
      </c>
      <c r="T30" s="12" t="s">
        <v>103</v>
      </c>
      <c r="U30" s="74"/>
      <c r="V30" s="13" t="s">
        <v>103</v>
      </c>
      <c r="W30" s="74"/>
      <c r="X30" s="12" t="s">
        <v>103</v>
      </c>
      <c r="Y30" s="74"/>
      <c r="Z30" s="125">
        <v>1</v>
      </c>
      <c r="AA30" s="74">
        <v>6</v>
      </c>
      <c r="AB30" s="49"/>
      <c r="AG30" s="17">
        <v>7</v>
      </c>
      <c r="AH30" s="17">
        <v>11</v>
      </c>
      <c r="AI30" s="17">
        <v>6</v>
      </c>
      <c r="AJ30" s="114">
        <f>AVERAGE(AG30:AI30)</f>
        <v>8</v>
      </c>
    </row>
    <row r="31" spans="1:28" ht="12.75">
      <c r="A31" s="3" t="s">
        <v>7</v>
      </c>
      <c r="B31" s="22" t="s">
        <v>160</v>
      </c>
      <c r="C31" s="29" t="s">
        <v>161</v>
      </c>
      <c r="D31" s="49">
        <f>COUNTIF(F31:AA31,"*)")</f>
        <v>1</v>
      </c>
      <c r="E31" s="68">
        <f>SUM(G31+I31+K31+M31+O31+Q31+S31+U31+W31+Y31+AA31)</f>
        <v>3</v>
      </c>
      <c r="F31" s="13" t="s">
        <v>103</v>
      </c>
      <c r="G31" s="14"/>
      <c r="H31" s="111" t="s">
        <v>105</v>
      </c>
      <c r="I31" s="14"/>
      <c r="J31" s="13">
        <v>3</v>
      </c>
      <c r="K31" s="14">
        <v>3</v>
      </c>
      <c r="L31" s="13" t="s">
        <v>103</v>
      </c>
      <c r="M31" s="14"/>
      <c r="N31" s="13" t="s">
        <v>103</v>
      </c>
      <c r="O31" s="14"/>
      <c r="P31" s="92" t="s">
        <v>103</v>
      </c>
      <c r="Q31" s="14"/>
      <c r="R31" s="13" t="s">
        <v>103</v>
      </c>
      <c r="S31" s="14"/>
      <c r="T31" s="92" t="s">
        <v>103</v>
      </c>
      <c r="U31" s="14"/>
      <c r="V31" s="13" t="s">
        <v>103</v>
      </c>
      <c r="W31" s="14"/>
      <c r="X31" s="13" t="s">
        <v>103</v>
      </c>
      <c r="Y31" s="14"/>
      <c r="Z31" s="13" t="s">
        <v>145</v>
      </c>
      <c r="AA31" s="14"/>
      <c r="AB31" s="47"/>
    </row>
    <row r="32" spans="1:28" ht="12.75">
      <c r="A32" s="3"/>
      <c r="B32" s="22"/>
      <c r="C32" s="6"/>
      <c r="D32" s="49">
        <f>COUNTIF(F32:AA32,"*)")</f>
        <v>0</v>
      </c>
      <c r="E32" s="68">
        <f>SUM(G32+I32+K32+M32+O32+U32+W32+AA32)</f>
        <v>0</v>
      </c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13"/>
      <c r="U32" s="14"/>
      <c r="V32" s="13"/>
      <c r="W32" s="14"/>
      <c r="X32" s="12"/>
      <c r="Y32" s="14"/>
      <c r="Z32" s="12"/>
      <c r="AA32" s="14"/>
      <c r="AB32" s="47"/>
    </row>
    <row r="33" spans="1:28" ht="28.5">
      <c r="A33" s="2"/>
      <c r="B33" s="9" t="s">
        <v>17</v>
      </c>
      <c r="C33" s="86"/>
      <c r="D33" s="53">
        <f t="shared" si="2"/>
        <v>0</v>
      </c>
      <c r="E33" s="20"/>
      <c r="F33" s="10" t="s">
        <v>3</v>
      </c>
      <c r="G33" s="11" t="s">
        <v>4</v>
      </c>
      <c r="H33" s="10" t="s">
        <v>3</v>
      </c>
      <c r="I33" s="11" t="s">
        <v>4</v>
      </c>
      <c r="J33" s="10" t="s">
        <v>3</v>
      </c>
      <c r="K33" s="11" t="s">
        <v>4</v>
      </c>
      <c r="L33" s="10" t="s">
        <v>3</v>
      </c>
      <c r="M33" s="11" t="s">
        <v>4</v>
      </c>
      <c r="N33" s="10" t="s">
        <v>3</v>
      </c>
      <c r="O33" s="11" t="s">
        <v>4</v>
      </c>
      <c r="P33" s="10" t="s">
        <v>3</v>
      </c>
      <c r="Q33" s="11" t="s">
        <v>4</v>
      </c>
      <c r="R33" s="10" t="s">
        <v>3</v>
      </c>
      <c r="S33" s="11" t="s">
        <v>4</v>
      </c>
      <c r="T33" s="10" t="s">
        <v>3</v>
      </c>
      <c r="U33" s="11" t="s">
        <v>4</v>
      </c>
      <c r="V33" s="10" t="s">
        <v>3</v>
      </c>
      <c r="W33" s="11" t="s">
        <v>4</v>
      </c>
      <c r="X33" s="10" t="s">
        <v>3</v>
      </c>
      <c r="Y33" s="11" t="s">
        <v>4</v>
      </c>
      <c r="Z33" s="10" t="s">
        <v>3</v>
      </c>
      <c r="AA33" s="11" t="s">
        <v>4</v>
      </c>
      <c r="AB33" s="53">
        <f>AD33+AE33</f>
        <v>0</v>
      </c>
    </row>
    <row r="34" spans="1:36" ht="12.75">
      <c r="A34" s="3" t="s">
        <v>5</v>
      </c>
      <c r="B34" s="6" t="s">
        <v>117</v>
      </c>
      <c r="C34" s="6" t="s">
        <v>114</v>
      </c>
      <c r="D34" s="49">
        <f aca="true" t="shared" si="3" ref="D34:D64">COUNTIF(F34:AA34,"*)")</f>
        <v>1</v>
      </c>
      <c r="E34" s="68">
        <f aca="true" t="shared" si="4" ref="E34:E43">SUM(G34+I34+K34+M34+O34+Q34+S34+U34+W34+Y34+AA34)</f>
        <v>53</v>
      </c>
      <c r="F34" s="61" t="s">
        <v>103</v>
      </c>
      <c r="G34" s="43"/>
      <c r="H34" s="61">
        <v>1</v>
      </c>
      <c r="I34" s="43">
        <v>25</v>
      </c>
      <c r="J34" s="111" t="s">
        <v>105</v>
      </c>
      <c r="K34" s="43"/>
      <c r="L34" s="111" t="s">
        <v>125</v>
      </c>
      <c r="M34" s="43">
        <v>18</v>
      </c>
      <c r="N34" s="61" t="s">
        <v>103</v>
      </c>
      <c r="O34" s="43"/>
      <c r="P34" s="61" t="s">
        <v>103</v>
      </c>
      <c r="Q34" s="43"/>
      <c r="R34" s="61">
        <v>3</v>
      </c>
      <c r="S34" s="43">
        <v>10</v>
      </c>
      <c r="T34" s="61" t="s">
        <v>103</v>
      </c>
      <c r="U34" s="43"/>
      <c r="V34" s="13" t="s">
        <v>103</v>
      </c>
      <c r="W34" s="43"/>
      <c r="X34" s="12" t="s">
        <v>103</v>
      </c>
      <c r="Y34" s="43"/>
      <c r="Z34" s="12" t="s">
        <v>145</v>
      </c>
      <c r="AA34" s="43"/>
      <c r="AB34" s="62"/>
      <c r="AG34" s="17">
        <v>1</v>
      </c>
      <c r="AH34" s="17">
        <v>1</v>
      </c>
      <c r="AI34" s="17">
        <v>1</v>
      </c>
      <c r="AJ34" s="114">
        <f>AVERAGE(AG34:AI34)</f>
        <v>1</v>
      </c>
    </row>
    <row r="35" spans="1:36" ht="12.75">
      <c r="A35" s="3" t="s">
        <v>6</v>
      </c>
      <c r="B35" s="22" t="s">
        <v>110</v>
      </c>
      <c r="C35" s="6" t="s">
        <v>114</v>
      </c>
      <c r="D35" s="49">
        <f t="shared" si="3"/>
        <v>1</v>
      </c>
      <c r="E35" s="68">
        <f t="shared" si="4"/>
        <v>18</v>
      </c>
      <c r="F35" s="12" t="s">
        <v>103</v>
      </c>
      <c r="G35" s="74"/>
      <c r="H35" s="12">
        <v>26</v>
      </c>
      <c r="I35" s="74">
        <v>1</v>
      </c>
      <c r="J35" s="21"/>
      <c r="K35" s="74"/>
      <c r="L35" s="111" t="s">
        <v>105</v>
      </c>
      <c r="M35" s="74"/>
      <c r="N35" s="12">
        <v>2</v>
      </c>
      <c r="O35" s="74">
        <v>4</v>
      </c>
      <c r="P35" s="12">
        <v>9</v>
      </c>
      <c r="Q35" s="74">
        <v>4</v>
      </c>
      <c r="R35" s="12">
        <v>11</v>
      </c>
      <c r="S35" s="74">
        <v>2</v>
      </c>
      <c r="T35" s="12">
        <v>9</v>
      </c>
      <c r="U35" s="74">
        <v>4</v>
      </c>
      <c r="V35" s="13">
        <v>6</v>
      </c>
      <c r="W35" s="74">
        <v>3</v>
      </c>
      <c r="X35" s="12" t="s">
        <v>103</v>
      </c>
      <c r="Y35" s="74"/>
      <c r="Z35" s="12" t="s">
        <v>145</v>
      </c>
      <c r="AA35" s="74"/>
      <c r="AB35" s="49"/>
      <c r="AG35" s="17">
        <v>12</v>
      </c>
      <c r="AH35" s="17">
        <v>13</v>
      </c>
      <c r="AI35" s="17">
        <v>31</v>
      </c>
      <c r="AJ35" s="114">
        <f>AVERAGE(AG35:AI35)</f>
        <v>18.666666666666668</v>
      </c>
    </row>
    <row r="36" spans="1:36" ht="12.75">
      <c r="A36" s="3" t="s">
        <v>7</v>
      </c>
      <c r="B36" s="6" t="s">
        <v>116</v>
      </c>
      <c r="C36" s="6" t="s">
        <v>40</v>
      </c>
      <c r="D36" s="49">
        <f>COUNTIF(F36:AA36,"*)")</f>
        <v>1</v>
      </c>
      <c r="E36" s="68">
        <f>SUM(G36+I36+K36+M36+O36+Q36+S36+U36+W36+Y36+AA36)</f>
        <v>13</v>
      </c>
      <c r="F36" s="13" t="s">
        <v>103</v>
      </c>
      <c r="G36" s="14"/>
      <c r="H36" s="13">
        <v>36</v>
      </c>
      <c r="I36" s="14">
        <v>1</v>
      </c>
      <c r="J36" s="130">
        <v>2</v>
      </c>
      <c r="K36" s="14">
        <v>4</v>
      </c>
      <c r="L36" s="111" t="s">
        <v>124</v>
      </c>
      <c r="M36" s="14">
        <v>1</v>
      </c>
      <c r="N36" s="13">
        <v>4</v>
      </c>
      <c r="O36" s="14">
        <v>2</v>
      </c>
      <c r="P36" s="111" t="s">
        <v>105</v>
      </c>
      <c r="Q36" s="14"/>
      <c r="R36" s="13">
        <v>14</v>
      </c>
      <c r="S36" s="14">
        <v>1</v>
      </c>
      <c r="T36" s="13" t="s">
        <v>103</v>
      </c>
      <c r="U36" s="14"/>
      <c r="V36" s="13" t="s">
        <v>103</v>
      </c>
      <c r="W36" s="14"/>
      <c r="X36" s="13" t="s">
        <v>103</v>
      </c>
      <c r="Y36" s="14"/>
      <c r="Z36" s="13">
        <v>2</v>
      </c>
      <c r="AA36" s="14">
        <v>4</v>
      </c>
      <c r="AB36" s="47"/>
      <c r="AG36" s="17">
        <v>31</v>
      </c>
      <c r="AH36" s="17">
        <v>18</v>
      </c>
      <c r="AI36" s="17">
        <v>17</v>
      </c>
      <c r="AJ36" s="114">
        <f>AVERAGE(AG36:AI36)</f>
        <v>22</v>
      </c>
    </row>
    <row r="37" spans="1:28" ht="12.75">
      <c r="A37" s="3" t="s">
        <v>8</v>
      </c>
      <c r="B37" s="22" t="s">
        <v>108</v>
      </c>
      <c r="C37" s="6" t="s">
        <v>109</v>
      </c>
      <c r="D37" s="49">
        <f t="shared" si="3"/>
        <v>1</v>
      </c>
      <c r="E37" s="68">
        <f t="shared" si="4"/>
        <v>13</v>
      </c>
      <c r="F37" s="13" t="s">
        <v>103</v>
      </c>
      <c r="G37" s="14"/>
      <c r="H37" s="13">
        <v>18</v>
      </c>
      <c r="I37" s="14">
        <v>3</v>
      </c>
      <c r="J37" s="121" t="s">
        <v>105</v>
      </c>
      <c r="K37" s="14"/>
      <c r="L37" s="111" t="s">
        <v>103</v>
      </c>
      <c r="M37" s="14"/>
      <c r="N37" s="13" t="s">
        <v>103</v>
      </c>
      <c r="O37" s="14"/>
      <c r="P37" s="21">
        <v>10</v>
      </c>
      <c r="Q37" s="14">
        <v>3</v>
      </c>
      <c r="R37" s="13">
        <v>8</v>
      </c>
      <c r="S37" s="14">
        <v>5</v>
      </c>
      <c r="T37" s="13" t="s">
        <v>103</v>
      </c>
      <c r="U37" s="14"/>
      <c r="V37" s="13" t="s">
        <v>103</v>
      </c>
      <c r="W37" s="14"/>
      <c r="X37" s="13" t="s">
        <v>103</v>
      </c>
      <c r="Y37" s="14"/>
      <c r="Z37" s="130">
        <v>4</v>
      </c>
      <c r="AA37" s="14">
        <v>2</v>
      </c>
      <c r="AB37" s="47"/>
    </row>
    <row r="38" spans="1:28" ht="12.75">
      <c r="A38" s="3" t="s">
        <v>9</v>
      </c>
      <c r="B38" s="6" t="s">
        <v>113</v>
      </c>
      <c r="C38" s="6" t="s">
        <v>40</v>
      </c>
      <c r="D38" s="49">
        <f>COUNTIF(F38:AA38,"*)")</f>
        <v>1</v>
      </c>
      <c r="E38" s="68">
        <f>SUM(G38+I38+K38+M38+O38+Q38+S38+U38+W38+Y38+AA38)</f>
        <v>8</v>
      </c>
      <c r="F38" s="13" t="s">
        <v>103</v>
      </c>
      <c r="G38" s="14"/>
      <c r="H38" s="13" t="s">
        <v>102</v>
      </c>
      <c r="I38" s="14">
        <v>1</v>
      </c>
      <c r="J38" s="13">
        <v>7</v>
      </c>
      <c r="K38" s="14">
        <v>1</v>
      </c>
      <c r="L38" s="111" t="s">
        <v>105</v>
      </c>
      <c r="M38" s="14"/>
      <c r="N38" s="13">
        <v>6</v>
      </c>
      <c r="O38" s="14">
        <v>1</v>
      </c>
      <c r="P38" s="13" t="s">
        <v>103</v>
      </c>
      <c r="Q38" s="14"/>
      <c r="R38" s="13">
        <v>18</v>
      </c>
      <c r="S38" s="14">
        <v>1</v>
      </c>
      <c r="T38" s="13">
        <v>14</v>
      </c>
      <c r="U38" s="14">
        <v>1</v>
      </c>
      <c r="V38" s="13" t="s">
        <v>103</v>
      </c>
      <c r="W38" s="14"/>
      <c r="X38" s="13" t="s">
        <v>103</v>
      </c>
      <c r="Y38" s="14"/>
      <c r="Z38" s="130">
        <v>3</v>
      </c>
      <c r="AA38" s="14">
        <v>3</v>
      </c>
      <c r="AB38" s="47"/>
    </row>
    <row r="39" spans="1:36" ht="12.75">
      <c r="A39" s="3" t="s">
        <v>10</v>
      </c>
      <c r="B39" s="6" t="s">
        <v>112</v>
      </c>
      <c r="C39" s="6" t="s">
        <v>41</v>
      </c>
      <c r="D39" s="49">
        <f t="shared" si="3"/>
        <v>1</v>
      </c>
      <c r="E39" s="68">
        <f t="shared" si="4"/>
        <v>8</v>
      </c>
      <c r="F39" s="13" t="s">
        <v>103</v>
      </c>
      <c r="G39" s="14"/>
      <c r="H39" s="13" t="s">
        <v>102</v>
      </c>
      <c r="I39" s="14">
        <v>1</v>
      </c>
      <c r="J39" s="130">
        <v>4</v>
      </c>
      <c r="K39" s="14">
        <v>2</v>
      </c>
      <c r="L39" s="111" t="s">
        <v>134</v>
      </c>
      <c r="M39" s="14">
        <v>1</v>
      </c>
      <c r="N39" s="13">
        <v>7</v>
      </c>
      <c r="O39" s="14">
        <v>1</v>
      </c>
      <c r="P39" s="13">
        <v>17</v>
      </c>
      <c r="Q39" s="14">
        <v>1</v>
      </c>
      <c r="R39" s="13">
        <v>15</v>
      </c>
      <c r="S39" s="14">
        <v>1</v>
      </c>
      <c r="T39" s="13" t="s">
        <v>170</v>
      </c>
      <c r="U39" s="14"/>
      <c r="V39" s="13" t="s">
        <v>103</v>
      </c>
      <c r="W39" s="14"/>
      <c r="X39" s="13" t="s">
        <v>103</v>
      </c>
      <c r="Y39" s="14"/>
      <c r="Z39" s="13">
        <v>5</v>
      </c>
      <c r="AA39" s="14">
        <v>1</v>
      </c>
      <c r="AB39" s="47"/>
      <c r="AG39" s="17">
        <v>31</v>
      </c>
      <c r="AH39" s="17">
        <v>24</v>
      </c>
      <c r="AI39" s="17">
        <v>19</v>
      </c>
      <c r="AJ39" s="114">
        <f>AVERAGE(AG39:AI39)</f>
        <v>24.666666666666668</v>
      </c>
    </row>
    <row r="40" spans="1:28" ht="12.75">
      <c r="A40" s="3" t="s">
        <v>11</v>
      </c>
      <c r="B40" s="29" t="s">
        <v>162</v>
      </c>
      <c r="C40" s="6" t="s">
        <v>163</v>
      </c>
      <c r="D40" s="47">
        <f t="shared" si="3"/>
        <v>1</v>
      </c>
      <c r="E40" s="68">
        <f t="shared" si="4"/>
        <v>5</v>
      </c>
      <c r="F40" s="21" t="s">
        <v>103</v>
      </c>
      <c r="G40" s="30"/>
      <c r="H40" s="111" t="s">
        <v>105</v>
      </c>
      <c r="I40" s="30"/>
      <c r="J40" s="21">
        <v>3</v>
      </c>
      <c r="K40" s="30">
        <v>3</v>
      </c>
      <c r="L40" s="111" t="s">
        <v>103</v>
      </c>
      <c r="M40" s="30"/>
      <c r="N40" s="21" t="s">
        <v>103</v>
      </c>
      <c r="O40" s="30"/>
      <c r="P40" s="21" t="s">
        <v>103</v>
      </c>
      <c r="Q40" s="30"/>
      <c r="R40" s="21">
        <v>16</v>
      </c>
      <c r="S40" s="30">
        <v>1</v>
      </c>
      <c r="T40" s="21">
        <v>17</v>
      </c>
      <c r="U40" s="30">
        <v>1</v>
      </c>
      <c r="V40" s="21" t="s">
        <v>103</v>
      </c>
      <c r="W40" s="30"/>
      <c r="X40" s="21" t="s">
        <v>103</v>
      </c>
      <c r="Y40" s="30"/>
      <c r="Z40" s="21" t="s">
        <v>145</v>
      </c>
      <c r="AA40" s="30"/>
      <c r="AB40" s="72"/>
    </row>
    <row r="41" spans="1:28" ht="12.75">
      <c r="A41" s="3" t="s">
        <v>12</v>
      </c>
      <c r="B41" s="39" t="s">
        <v>111</v>
      </c>
      <c r="C41" s="6" t="s">
        <v>41</v>
      </c>
      <c r="D41" s="47">
        <f t="shared" si="3"/>
        <v>1</v>
      </c>
      <c r="E41" s="68">
        <f t="shared" si="4"/>
        <v>3</v>
      </c>
      <c r="F41" s="21" t="s">
        <v>103</v>
      </c>
      <c r="G41" s="30"/>
      <c r="H41" s="21">
        <v>31</v>
      </c>
      <c r="I41" s="30">
        <v>1</v>
      </c>
      <c r="J41" s="21"/>
      <c r="K41" s="30"/>
      <c r="L41" s="111" t="s">
        <v>133</v>
      </c>
      <c r="M41" s="30">
        <v>1</v>
      </c>
      <c r="N41" s="21">
        <v>5</v>
      </c>
      <c r="O41" s="30">
        <v>1</v>
      </c>
      <c r="P41" s="111" t="s">
        <v>105</v>
      </c>
      <c r="Q41" s="30"/>
      <c r="R41" s="21" t="s">
        <v>103</v>
      </c>
      <c r="S41" s="30"/>
      <c r="T41" s="123" t="s">
        <v>103</v>
      </c>
      <c r="U41" s="30"/>
      <c r="V41" s="21" t="s">
        <v>103</v>
      </c>
      <c r="W41" s="30"/>
      <c r="X41" s="21" t="s">
        <v>103</v>
      </c>
      <c r="Y41" s="30"/>
      <c r="Z41" s="21" t="s">
        <v>145</v>
      </c>
      <c r="AA41" s="30"/>
      <c r="AB41" s="72"/>
    </row>
    <row r="42" spans="1:28" ht="12.75">
      <c r="A42" s="3" t="s">
        <v>13</v>
      </c>
      <c r="B42" s="29" t="s">
        <v>165</v>
      </c>
      <c r="C42" s="29" t="s">
        <v>163</v>
      </c>
      <c r="D42" s="47">
        <f t="shared" si="3"/>
        <v>1</v>
      </c>
      <c r="E42" s="68">
        <f t="shared" si="4"/>
        <v>2</v>
      </c>
      <c r="F42" s="21" t="s">
        <v>103</v>
      </c>
      <c r="G42" s="30"/>
      <c r="H42" s="111" t="s">
        <v>105</v>
      </c>
      <c r="I42" s="30"/>
      <c r="J42" s="21">
        <v>10</v>
      </c>
      <c r="K42" s="30">
        <v>1</v>
      </c>
      <c r="L42" s="111" t="s">
        <v>103</v>
      </c>
      <c r="M42" s="30"/>
      <c r="N42" s="21" t="s">
        <v>103</v>
      </c>
      <c r="O42" s="30"/>
      <c r="P42" s="21" t="s">
        <v>103</v>
      </c>
      <c r="Q42" s="30"/>
      <c r="R42" s="21" t="s">
        <v>103</v>
      </c>
      <c r="S42" s="30"/>
      <c r="T42" s="21">
        <v>19</v>
      </c>
      <c r="U42" s="30">
        <v>1</v>
      </c>
      <c r="V42" s="21" t="s">
        <v>103</v>
      </c>
      <c r="W42" s="30"/>
      <c r="X42" s="21" t="s">
        <v>103</v>
      </c>
      <c r="Y42" s="30"/>
      <c r="Z42" s="21" t="s">
        <v>145</v>
      </c>
      <c r="AA42" s="30"/>
      <c r="AB42" s="72"/>
    </row>
    <row r="43" spans="1:28" ht="12.75">
      <c r="A43" s="3" t="s">
        <v>20</v>
      </c>
      <c r="B43" s="29" t="s">
        <v>164</v>
      </c>
      <c r="C43" s="6" t="s">
        <v>42</v>
      </c>
      <c r="D43" s="47">
        <f t="shared" si="3"/>
        <v>1</v>
      </c>
      <c r="E43" s="68">
        <f t="shared" si="4"/>
        <v>1</v>
      </c>
      <c r="F43" s="21" t="s">
        <v>103</v>
      </c>
      <c r="G43" s="30"/>
      <c r="H43" s="111" t="s">
        <v>105</v>
      </c>
      <c r="I43" s="30"/>
      <c r="J43" s="21">
        <v>9</v>
      </c>
      <c r="K43" s="30">
        <v>1</v>
      </c>
      <c r="L43" s="111" t="s">
        <v>103</v>
      </c>
      <c r="M43" s="30"/>
      <c r="N43" s="21" t="s">
        <v>103</v>
      </c>
      <c r="O43" s="30"/>
      <c r="P43" s="21" t="s">
        <v>103</v>
      </c>
      <c r="Q43" s="30"/>
      <c r="R43" s="21" t="s">
        <v>103</v>
      </c>
      <c r="S43" s="30"/>
      <c r="T43" s="21" t="s">
        <v>103</v>
      </c>
      <c r="U43" s="30"/>
      <c r="V43" s="21" t="s">
        <v>103</v>
      </c>
      <c r="W43" s="30"/>
      <c r="X43" s="21" t="s">
        <v>103</v>
      </c>
      <c r="Y43" s="30"/>
      <c r="Z43" s="21" t="s">
        <v>145</v>
      </c>
      <c r="AA43" s="30"/>
      <c r="AB43" s="72"/>
    </row>
    <row r="44" spans="1:28" ht="12.75">
      <c r="A44" s="3"/>
      <c r="B44" s="7"/>
      <c r="C44" s="7"/>
      <c r="D44" s="48">
        <f t="shared" si="3"/>
        <v>0</v>
      </c>
      <c r="E44" s="7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15"/>
      <c r="W44" s="16"/>
      <c r="X44" s="15"/>
      <c r="Y44" s="16"/>
      <c r="Z44" s="15"/>
      <c r="AA44" s="16"/>
      <c r="AB44" s="48"/>
    </row>
    <row r="45" spans="1:28" ht="28.5">
      <c r="A45" s="2"/>
      <c r="B45" s="9" t="s">
        <v>73</v>
      </c>
      <c r="C45" s="86"/>
      <c r="D45" s="53">
        <f t="shared" si="3"/>
        <v>0</v>
      </c>
      <c r="E45" s="20"/>
      <c r="F45" s="10" t="s">
        <v>3</v>
      </c>
      <c r="G45" s="11" t="s">
        <v>4</v>
      </c>
      <c r="H45" s="10" t="s">
        <v>3</v>
      </c>
      <c r="I45" s="11" t="s">
        <v>4</v>
      </c>
      <c r="J45" s="10" t="s">
        <v>3</v>
      </c>
      <c r="K45" s="11" t="s">
        <v>4</v>
      </c>
      <c r="L45" s="10" t="s">
        <v>3</v>
      </c>
      <c r="M45" s="11" t="s">
        <v>4</v>
      </c>
      <c r="N45" s="10" t="s">
        <v>3</v>
      </c>
      <c r="O45" s="11" t="s">
        <v>4</v>
      </c>
      <c r="P45" s="10" t="s">
        <v>3</v>
      </c>
      <c r="Q45" s="11" t="s">
        <v>4</v>
      </c>
      <c r="R45" s="10" t="s">
        <v>3</v>
      </c>
      <c r="S45" s="11" t="s">
        <v>4</v>
      </c>
      <c r="T45" s="10" t="s">
        <v>3</v>
      </c>
      <c r="U45" s="11" t="s">
        <v>4</v>
      </c>
      <c r="V45" s="10" t="s">
        <v>3</v>
      </c>
      <c r="W45" s="11" t="s">
        <v>4</v>
      </c>
      <c r="X45" s="10" t="s">
        <v>3</v>
      </c>
      <c r="Y45" s="11" t="s">
        <v>4</v>
      </c>
      <c r="Z45" s="10" t="s">
        <v>3</v>
      </c>
      <c r="AA45" s="11" t="s">
        <v>4</v>
      </c>
      <c r="AB45" s="53">
        <f>AD45+AE45</f>
        <v>0</v>
      </c>
    </row>
    <row r="46" spans="1:36" ht="12.75">
      <c r="A46" s="3" t="s">
        <v>5</v>
      </c>
      <c r="B46" s="40" t="s">
        <v>118</v>
      </c>
      <c r="C46" s="6" t="s">
        <v>40</v>
      </c>
      <c r="D46" s="62">
        <f t="shared" si="3"/>
        <v>1</v>
      </c>
      <c r="E46" s="68">
        <f>SUM(G46+I46+K46+M46+O46+Q46+S46+U46+W46+Y46+AA46)</f>
        <v>14</v>
      </c>
      <c r="F46" s="13" t="s">
        <v>103</v>
      </c>
      <c r="G46" s="43"/>
      <c r="H46" s="61" t="s">
        <v>105</v>
      </c>
      <c r="I46" s="43"/>
      <c r="J46" s="61">
        <v>5</v>
      </c>
      <c r="K46" s="43">
        <v>1</v>
      </c>
      <c r="L46" s="111" t="s">
        <v>136</v>
      </c>
      <c r="M46" s="43">
        <v>3</v>
      </c>
      <c r="N46" s="61">
        <v>4</v>
      </c>
      <c r="O46" s="43">
        <v>2</v>
      </c>
      <c r="P46" s="12" t="s">
        <v>103</v>
      </c>
      <c r="Q46" s="43"/>
      <c r="R46" s="12">
        <v>20</v>
      </c>
      <c r="S46" s="43">
        <v>1</v>
      </c>
      <c r="T46" s="12">
        <v>20</v>
      </c>
      <c r="U46" s="43">
        <v>1</v>
      </c>
      <c r="V46" s="12" t="s">
        <v>103</v>
      </c>
      <c r="W46" s="43"/>
      <c r="X46" s="61" t="s">
        <v>103</v>
      </c>
      <c r="Y46" s="43"/>
      <c r="Z46" s="61">
        <v>1</v>
      </c>
      <c r="AA46" s="43">
        <v>6</v>
      </c>
      <c r="AB46" s="62"/>
      <c r="AG46" s="17">
        <v>1</v>
      </c>
      <c r="AH46" s="17">
        <v>5</v>
      </c>
      <c r="AI46" s="17">
        <v>3</v>
      </c>
      <c r="AJ46" s="114">
        <f>AVERAGE(AG46:AI46)</f>
        <v>3</v>
      </c>
    </row>
    <row r="47" spans="1:36" ht="12.75">
      <c r="A47" s="3" t="s">
        <v>6</v>
      </c>
      <c r="B47" s="29" t="s">
        <v>119</v>
      </c>
      <c r="C47" s="6" t="s">
        <v>40</v>
      </c>
      <c r="D47" s="49">
        <f t="shared" si="3"/>
        <v>1</v>
      </c>
      <c r="E47" s="68">
        <f>SUM(G47+I47+K47+M47+O47+Q47+S47+U47+W47+Y47+AA47)</f>
        <v>11</v>
      </c>
      <c r="F47" s="13" t="s">
        <v>103</v>
      </c>
      <c r="G47" s="44"/>
      <c r="H47" s="21" t="s">
        <v>105</v>
      </c>
      <c r="I47" s="45"/>
      <c r="J47" s="21">
        <v>6</v>
      </c>
      <c r="K47" s="45">
        <v>1</v>
      </c>
      <c r="L47" s="111" t="s">
        <v>135</v>
      </c>
      <c r="M47" s="30">
        <v>2</v>
      </c>
      <c r="N47" s="13">
        <v>5</v>
      </c>
      <c r="O47" s="30">
        <v>1</v>
      </c>
      <c r="P47" s="21" t="s">
        <v>103</v>
      </c>
      <c r="Q47" s="30"/>
      <c r="R47" s="21">
        <v>19</v>
      </c>
      <c r="S47" s="30">
        <v>1</v>
      </c>
      <c r="T47" s="21" t="s">
        <v>103</v>
      </c>
      <c r="U47" s="30"/>
      <c r="V47" s="21">
        <v>4</v>
      </c>
      <c r="W47" s="30">
        <v>2</v>
      </c>
      <c r="X47" s="13" t="s">
        <v>103</v>
      </c>
      <c r="Y47" s="30"/>
      <c r="Z47" s="13">
        <v>2</v>
      </c>
      <c r="AA47" s="30">
        <v>4</v>
      </c>
      <c r="AB47" s="47"/>
      <c r="AG47" s="17">
        <v>2</v>
      </c>
      <c r="AH47" s="17">
        <v>7</v>
      </c>
      <c r="AI47" s="17">
        <v>4</v>
      </c>
      <c r="AJ47" s="114">
        <f>AVERAGE(AG47:AI47)</f>
        <v>4.333333333333333</v>
      </c>
    </row>
    <row r="48" spans="1:28" ht="12.75">
      <c r="A48" s="3" t="s">
        <v>7</v>
      </c>
      <c r="B48" s="29"/>
      <c r="C48" s="6"/>
      <c r="D48" s="49">
        <f t="shared" si="3"/>
        <v>0</v>
      </c>
      <c r="E48" s="68">
        <f>SUM(G48+I48+K48+M48+O48+U48+W48+AA48)</f>
        <v>0</v>
      </c>
      <c r="F48" s="13"/>
      <c r="G48" s="44"/>
      <c r="H48" s="21"/>
      <c r="I48" s="45"/>
      <c r="J48" s="21"/>
      <c r="K48" s="45"/>
      <c r="L48" s="13"/>
      <c r="M48" s="30"/>
      <c r="N48" s="13"/>
      <c r="O48" s="30"/>
      <c r="P48" s="21"/>
      <c r="Q48" s="30"/>
      <c r="R48" s="21"/>
      <c r="S48" s="30"/>
      <c r="T48" s="21"/>
      <c r="U48" s="30"/>
      <c r="V48" s="21"/>
      <c r="W48" s="30"/>
      <c r="X48" s="13"/>
      <c r="Y48" s="30"/>
      <c r="Z48" s="13"/>
      <c r="AA48" s="30"/>
      <c r="AB48" s="47"/>
    </row>
    <row r="49" spans="1:28" ht="12.75">
      <c r="A49" s="3"/>
      <c r="B49" s="29"/>
      <c r="C49" s="6"/>
      <c r="D49" s="49">
        <f t="shared" si="3"/>
        <v>0</v>
      </c>
      <c r="E49" s="68">
        <f>SUM(G49+I49+K49+M49+O49+U49+W49+AA49)</f>
        <v>0</v>
      </c>
      <c r="F49" s="13"/>
      <c r="G49" s="44"/>
      <c r="H49" s="21"/>
      <c r="I49" s="45"/>
      <c r="J49" s="21"/>
      <c r="K49" s="46"/>
      <c r="L49" s="13"/>
      <c r="M49" s="30"/>
      <c r="N49" s="13"/>
      <c r="O49" s="30"/>
      <c r="P49" s="21"/>
      <c r="Q49" s="30"/>
      <c r="R49" s="21"/>
      <c r="S49" s="30"/>
      <c r="T49" s="21"/>
      <c r="U49" s="30"/>
      <c r="V49" s="21"/>
      <c r="W49" s="30"/>
      <c r="X49" s="13"/>
      <c r="Y49" s="30"/>
      <c r="Z49" s="13"/>
      <c r="AA49" s="30"/>
      <c r="AB49" s="47"/>
    </row>
    <row r="50" spans="1:28" ht="28.5">
      <c r="A50" s="2"/>
      <c r="B50" s="9" t="s">
        <v>16</v>
      </c>
      <c r="C50" s="86"/>
      <c r="D50" s="53">
        <f t="shared" si="3"/>
        <v>0</v>
      </c>
      <c r="E50" s="20"/>
      <c r="F50" s="10" t="s">
        <v>3</v>
      </c>
      <c r="G50" s="11" t="s">
        <v>4</v>
      </c>
      <c r="H50" s="10" t="s">
        <v>3</v>
      </c>
      <c r="I50" s="11" t="s">
        <v>4</v>
      </c>
      <c r="J50" s="10" t="s">
        <v>3</v>
      </c>
      <c r="K50" s="11" t="s">
        <v>4</v>
      </c>
      <c r="L50" s="10" t="s">
        <v>3</v>
      </c>
      <c r="M50" s="11" t="s">
        <v>4</v>
      </c>
      <c r="N50" s="10" t="s">
        <v>3</v>
      </c>
      <c r="O50" s="11" t="s">
        <v>4</v>
      </c>
      <c r="P50" s="10" t="s">
        <v>3</v>
      </c>
      <c r="Q50" s="11" t="s">
        <v>4</v>
      </c>
      <c r="R50" s="10" t="s">
        <v>3</v>
      </c>
      <c r="S50" s="11" t="s">
        <v>4</v>
      </c>
      <c r="T50" s="10" t="s">
        <v>3</v>
      </c>
      <c r="U50" s="11" t="s">
        <v>4</v>
      </c>
      <c r="V50" s="10" t="s">
        <v>3</v>
      </c>
      <c r="W50" s="11" t="s">
        <v>4</v>
      </c>
      <c r="X50" s="10" t="s">
        <v>3</v>
      </c>
      <c r="Y50" s="11" t="s">
        <v>4</v>
      </c>
      <c r="Z50" s="10" t="s">
        <v>3</v>
      </c>
      <c r="AA50" s="11" t="s">
        <v>4</v>
      </c>
      <c r="AB50" s="53">
        <f>AD50+AE50</f>
        <v>0</v>
      </c>
    </row>
    <row r="51" spans="1:36" ht="12.75">
      <c r="A51" s="3" t="s">
        <v>5</v>
      </c>
      <c r="B51" s="40" t="s">
        <v>89</v>
      </c>
      <c r="C51" s="6" t="s">
        <v>41</v>
      </c>
      <c r="D51" s="62">
        <f t="shared" si="3"/>
        <v>1</v>
      </c>
      <c r="E51" s="68">
        <f aca="true" t="shared" si="5" ref="E51:E63">SUM(G51+I51+K51+M51+O51+Q51+S51+U51+W51+Y51+AA51)</f>
        <v>104</v>
      </c>
      <c r="F51" s="13">
        <v>1</v>
      </c>
      <c r="G51" s="43">
        <v>25</v>
      </c>
      <c r="H51" s="61">
        <v>2</v>
      </c>
      <c r="I51" s="43">
        <v>22</v>
      </c>
      <c r="J51" s="61" t="s">
        <v>103</v>
      </c>
      <c r="K51" s="43"/>
      <c r="L51" s="111" t="s">
        <v>137</v>
      </c>
      <c r="M51" s="43">
        <v>10</v>
      </c>
      <c r="N51" s="61" t="s">
        <v>166</v>
      </c>
      <c r="O51" s="43">
        <v>17</v>
      </c>
      <c r="P51" s="12">
        <v>2</v>
      </c>
      <c r="Q51" s="43">
        <v>16</v>
      </c>
      <c r="R51" s="12">
        <v>4</v>
      </c>
      <c r="S51" s="43">
        <v>9</v>
      </c>
      <c r="T51" s="12" t="s">
        <v>170</v>
      </c>
      <c r="U51" s="43"/>
      <c r="V51" s="12" t="s">
        <v>103</v>
      </c>
      <c r="W51" s="43"/>
      <c r="X51" s="61" t="s">
        <v>103</v>
      </c>
      <c r="Y51" s="43"/>
      <c r="Z51" s="61" t="s">
        <v>166</v>
      </c>
      <c r="AA51" s="43">
        <v>5</v>
      </c>
      <c r="AB51" s="62"/>
      <c r="AG51" s="17">
        <v>0</v>
      </c>
      <c r="AH51" s="17">
        <v>3</v>
      </c>
      <c r="AI51" s="17">
        <v>2</v>
      </c>
      <c r="AJ51" s="114">
        <f>AVERAGE(AH51:AI51)</f>
        <v>2.5</v>
      </c>
    </row>
    <row r="52" spans="1:36" ht="12.75">
      <c r="A52" s="3" t="s">
        <v>6</v>
      </c>
      <c r="B52" s="29" t="s">
        <v>90</v>
      </c>
      <c r="C52" s="6" t="s">
        <v>41</v>
      </c>
      <c r="D52" s="49">
        <f t="shared" si="3"/>
        <v>1</v>
      </c>
      <c r="E52" s="68">
        <f t="shared" si="5"/>
        <v>82</v>
      </c>
      <c r="F52" s="13">
        <v>5</v>
      </c>
      <c r="G52" s="44">
        <v>16</v>
      </c>
      <c r="H52" s="21">
        <v>8</v>
      </c>
      <c r="I52" s="45">
        <v>13</v>
      </c>
      <c r="J52" s="21" t="s">
        <v>103</v>
      </c>
      <c r="K52" s="45"/>
      <c r="L52" s="111" t="s">
        <v>138</v>
      </c>
      <c r="M52" s="30">
        <v>8</v>
      </c>
      <c r="N52" s="13" t="s">
        <v>166</v>
      </c>
      <c r="O52" s="30">
        <v>17</v>
      </c>
      <c r="P52" s="21">
        <v>7</v>
      </c>
      <c r="Q52" s="30">
        <v>9</v>
      </c>
      <c r="R52" s="21">
        <v>1</v>
      </c>
      <c r="S52" s="30">
        <v>14</v>
      </c>
      <c r="T52" s="21" t="s">
        <v>170</v>
      </c>
      <c r="U52" s="30"/>
      <c r="V52" s="21" t="s">
        <v>103</v>
      </c>
      <c r="W52" s="30"/>
      <c r="X52" s="13" t="s">
        <v>103</v>
      </c>
      <c r="Y52" s="30"/>
      <c r="Z52" s="13" t="s">
        <v>166</v>
      </c>
      <c r="AA52" s="30">
        <v>5</v>
      </c>
      <c r="AB52" s="47"/>
      <c r="AG52" s="17">
        <v>0</v>
      </c>
      <c r="AH52" s="17">
        <v>5</v>
      </c>
      <c r="AI52" s="17">
        <v>4</v>
      </c>
      <c r="AJ52" s="114">
        <f aca="true" t="shared" si="6" ref="AJ52:AJ58">AVERAGE(AH52:AI52)</f>
        <v>4.5</v>
      </c>
    </row>
    <row r="53" spans="1:36" ht="12.75">
      <c r="A53" s="3" t="s">
        <v>7</v>
      </c>
      <c r="B53" s="29" t="s">
        <v>91</v>
      </c>
      <c r="C53" s="6" t="s">
        <v>40</v>
      </c>
      <c r="D53" s="49">
        <f t="shared" si="3"/>
        <v>1</v>
      </c>
      <c r="E53" s="68">
        <f t="shared" si="5"/>
        <v>32</v>
      </c>
      <c r="F53" s="13">
        <v>14</v>
      </c>
      <c r="G53" s="44">
        <v>7</v>
      </c>
      <c r="H53" s="21">
        <v>24</v>
      </c>
      <c r="I53" s="45">
        <v>1</v>
      </c>
      <c r="J53" s="21" t="s">
        <v>103</v>
      </c>
      <c r="K53" s="45"/>
      <c r="L53" s="111" t="s">
        <v>139</v>
      </c>
      <c r="M53" s="30">
        <v>1</v>
      </c>
      <c r="N53" s="13">
        <v>2</v>
      </c>
      <c r="O53" s="30">
        <v>16</v>
      </c>
      <c r="P53" s="21">
        <v>15</v>
      </c>
      <c r="Q53" s="30">
        <v>1</v>
      </c>
      <c r="R53" s="21">
        <v>14</v>
      </c>
      <c r="S53" s="30">
        <v>1</v>
      </c>
      <c r="T53" s="21">
        <v>20</v>
      </c>
      <c r="U53" s="30">
        <v>1</v>
      </c>
      <c r="V53" s="21">
        <v>9</v>
      </c>
      <c r="W53" s="30">
        <v>4</v>
      </c>
      <c r="X53" s="13" t="s">
        <v>103</v>
      </c>
      <c r="Y53" s="30"/>
      <c r="Z53" s="13" t="s">
        <v>105</v>
      </c>
      <c r="AA53" s="30"/>
      <c r="AB53" s="47"/>
      <c r="AG53" s="17">
        <v>0</v>
      </c>
      <c r="AH53" s="17">
        <v>14</v>
      </c>
      <c r="AI53" s="17">
        <v>14</v>
      </c>
      <c r="AJ53" s="114">
        <f t="shared" si="6"/>
        <v>14</v>
      </c>
    </row>
    <row r="54" spans="1:36" ht="12.75">
      <c r="A54" s="3" t="s">
        <v>8</v>
      </c>
      <c r="B54" s="29" t="s">
        <v>92</v>
      </c>
      <c r="C54" s="6" t="s">
        <v>41</v>
      </c>
      <c r="D54" s="49">
        <f t="shared" si="3"/>
        <v>1</v>
      </c>
      <c r="E54" s="68">
        <f t="shared" si="5"/>
        <v>26</v>
      </c>
      <c r="F54" s="13">
        <v>17</v>
      </c>
      <c r="G54" s="44">
        <v>4</v>
      </c>
      <c r="H54" s="21">
        <v>29</v>
      </c>
      <c r="I54" s="45">
        <v>1</v>
      </c>
      <c r="J54" s="21" t="s">
        <v>103</v>
      </c>
      <c r="K54" s="45"/>
      <c r="L54" s="111" t="s">
        <v>105</v>
      </c>
      <c r="M54" s="30"/>
      <c r="N54" s="21" t="s">
        <v>166</v>
      </c>
      <c r="O54" s="30">
        <v>17</v>
      </c>
      <c r="P54" s="21">
        <v>17</v>
      </c>
      <c r="Q54" s="30">
        <v>1</v>
      </c>
      <c r="R54" s="21">
        <v>13</v>
      </c>
      <c r="S54" s="30">
        <v>1</v>
      </c>
      <c r="T54" s="21">
        <v>29</v>
      </c>
      <c r="U54" s="30">
        <v>1</v>
      </c>
      <c r="V54" s="21">
        <v>18</v>
      </c>
      <c r="W54" s="30">
        <v>1</v>
      </c>
      <c r="X54" s="13" t="s">
        <v>103</v>
      </c>
      <c r="Y54" s="30"/>
      <c r="Z54" s="13" t="s">
        <v>145</v>
      </c>
      <c r="AA54" s="30"/>
      <c r="AB54" s="47"/>
      <c r="AH54" s="17">
        <v>7</v>
      </c>
      <c r="AI54" s="17">
        <v>13</v>
      </c>
      <c r="AJ54" s="114">
        <f t="shared" si="6"/>
        <v>10</v>
      </c>
    </row>
    <row r="55" spans="1:36" ht="12.75">
      <c r="A55" s="3" t="s">
        <v>9</v>
      </c>
      <c r="B55" s="29" t="s">
        <v>96</v>
      </c>
      <c r="C55" s="6" t="s">
        <v>41</v>
      </c>
      <c r="D55" s="49">
        <f t="shared" si="3"/>
        <v>1</v>
      </c>
      <c r="E55" s="68">
        <f t="shared" si="5"/>
        <v>21</v>
      </c>
      <c r="F55" s="13" t="s">
        <v>144</v>
      </c>
      <c r="G55" s="44">
        <v>1</v>
      </c>
      <c r="H55" s="21" t="s">
        <v>102</v>
      </c>
      <c r="I55" s="45">
        <v>1</v>
      </c>
      <c r="J55" s="21" t="s">
        <v>103</v>
      </c>
      <c r="K55" s="46"/>
      <c r="L55" s="111" t="s">
        <v>143</v>
      </c>
      <c r="M55" s="30">
        <v>1</v>
      </c>
      <c r="N55" s="13">
        <v>20</v>
      </c>
      <c r="O55" s="30">
        <v>1</v>
      </c>
      <c r="P55" s="21">
        <v>6</v>
      </c>
      <c r="Q55" s="30">
        <v>10</v>
      </c>
      <c r="R55" s="21">
        <v>21</v>
      </c>
      <c r="S55" s="30">
        <v>1</v>
      </c>
      <c r="T55" s="21" t="s">
        <v>102</v>
      </c>
      <c r="U55" s="30"/>
      <c r="V55" s="21">
        <v>7</v>
      </c>
      <c r="W55" s="30">
        <v>6</v>
      </c>
      <c r="X55" s="13" t="s">
        <v>103</v>
      </c>
      <c r="Y55" s="30"/>
      <c r="Z55" s="13" t="s">
        <v>145</v>
      </c>
      <c r="AA55" s="30"/>
      <c r="AB55" s="47"/>
      <c r="AH55" s="17">
        <v>18</v>
      </c>
      <c r="AI55" s="17">
        <v>9</v>
      </c>
      <c r="AJ55" s="114">
        <f t="shared" si="6"/>
        <v>13.5</v>
      </c>
    </row>
    <row r="56" spans="1:28" ht="12.75">
      <c r="A56" s="3" t="s">
        <v>10</v>
      </c>
      <c r="B56" s="29" t="s">
        <v>95</v>
      </c>
      <c r="C56" s="6" t="s">
        <v>41</v>
      </c>
      <c r="D56" s="49">
        <f t="shared" si="3"/>
        <v>1</v>
      </c>
      <c r="E56" s="68">
        <f t="shared" si="5"/>
        <v>11</v>
      </c>
      <c r="F56" s="13" t="s">
        <v>102</v>
      </c>
      <c r="G56" s="44">
        <v>1</v>
      </c>
      <c r="H56" s="21" t="s">
        <v>102</v>
      </c>
      <c r="I56" s="45">
        <v>1</v>
      </c>
      <c r="J56" s="21" t="s">
        <v>103</v>
      </c>
      <c r="K56" s="46"/>
      <c r="L56" s="111" t="s">
        <v>140</v>
      </c>
      <c r="M56" s="30">
        <v>3</v>
      </c>
      <c r="N56" s="121" t="s">
        <v>105</v>
      </c>
      <c r="O56" s="30"/>
      <c r="P56" s="21">
        <v>12</v>
      </c>
      <c r="Q56" s="30">
        <v>4</v>
      </c>
      <c r="R56" s="21">
        <v>15</v>
      </c>
      <c r="S56" s="30">
        <v>1</v>
      </c>
      <c r="T56" s="21">
        <v>26</v>
      </c>
      <c r="U56" s="30">
        <v>1</v>
      </c>
      <c r="V56" s="21" t="s">
        <v>102</v>
      </c>
      <c r="W56" s="30"/>
      <c r="X56" s="13" t="s">
        <v>103</v>
      </c>
      <c r="Y56" s="30"/>
      <c r="Z56" s="13" t="s">
        <v>145</v>
      </c>
      <c r="AA56" s="30"/>
      <c r="AB56" s="47"/>
    </row>
    <row r="57" spans="1:36" ht="12.75">
      <c r="A57" s="3" t="s">
        <v>11</v>
      </c>
      <c r="B57" s="29" t="s">
        <v>171</v>
      </c>
      <c r="C57" s="6" t="s">
        <v>163</v>
      </c>
      <c r="D57" s="49">
        <f t="shared" si="3"/>
        <v>1</v>
      </c>
      <c r="E57" s="68">
        <f t="shared" si="5"/>
        <v>10</v>
      </c>
      <c r="F57" s="21" t="s">
        <v>102</v>
      </c>
      <c r="G57" s="44">
        <v>1</v>
      </c>
      <c r="H57" s="21">
        <v>48</v>
      </c>
      <c r="I57" s="45">
        <v>1</v>
      </c>
      <c r="J57" s="21" t="s">
        <v>103</v>
      </c>
      <c r="K57" s="45"/>
      <c r="L57" s="111" t="s">
        <v>141</v>
      </c>
      <c r="M57" s="30">
        <v>1</v>
      </c>
      <c r="N57" s="13">
        <v>29</v>
      </c>
      <c r="O57" s="30">
        <v>1</v>
      </c>
      <c r="P57" s="21">
        <v>24</v>
      </c>
      <c r="Q57" s="30">
        <v>1</v>
      </c>
      <c r="R57" s="21">
        <v>22</v>
      </c>
      <c r="S57" s="30">
        <v>1</v>
      </c>
      <c r="T57" s="21" t="s">
        <v>144</v>
      </c>
      <c r="U57" s="30"/>
      <c r="V57" s="21" t="s">
        <v>102</v>
      </c>
      <c r="W57" s="30"/>
      <c r="X57" s="21" t="s">
        <v>103</v>
      </c>
      <c r="Y57" s="30"/>
      <c r="Z57" s="21">
        <v>1</v>
      </c>
      <c r="AA57" s="30">
        <v>4</v>
      </c>
      <c r="AB57" s="72"/>
      <c r="AH57" s="17">
        <v>27</v>
      </c>
      <c r="AI57" s="17">
        <v>22</v>
      </c>
      <c r="AJ57" s="114">
        <f t="shared" si="6"/>
        <v>24.5</v>
      </c>
    </row>
    <row r="58" spans="1:36" ht="12.75">
      <c r="A58" s="3" t="s">
        <v>12</v>
      </c>
      <c r="B58" s="39" t="s">
        <v>93</v>
      </c>
      <c r="C58" s="6" t="s">
        <v>41</v>
      </c>
      <c r="D58" s="49">
        <f t="shared" si="3"/>
        <v>1</v>
      </c>
      <c r="E58" s="68">
        <f t="shared" si="5"/>
        <v>6</v>
      </c>
      <c r="F58" s="21">
        <v>30</v>
      </c>
      <c r="G58" s="44">
        <v>1</v>
      </c>
      <c r="H58" s="21">
        <v>43</v>
      </c>
      <c r="I58" s="45">
        <v>1</v>
      </c>
      <c r="J58" s="21" t="s">
        <v>103</v>
      </c>
      <c r="K58" s="46"/>
      <c r="L58" s="111" t="s">
        <v>142</v>
      </c>
      <c r="M58" s="30">
        <v>1</v>
      </c>
      <c r="N58" s="13">
        <v>23</v>
      </c>
      <c r="O58" s="30">
        <v>1</v>
      </c>
      <c r="P58" s="21">
        <v>25</v>
      </c>
      <c r="Q58" s="30">
        <v>1</v>
      </c>
      <c r="R58" s="21">
        <v>16</v>
      </c>
      <c r="S58" s="30">
        <v>1</v>
      </c>
      <c r="T58" s="21" t="s">
        <v>144</v>
      </c>
      <c r="U58" s="30"/>
      <c r="V58" s="21" t="s">
        <v>102</v>
      </c>
      <c r="W58" s="30"/>
      <c r="X58" s="21" t="s">
        <v>103</v>
      </c>
      <c r="Y58" s="30"/>
      <c r="Z58" s="21" t="s">
        <v>145</v>
      </c>
      <c r="AA58" s="30"/>
      <c r="AB58" s="72"/>
      <c r="AH58" s="17">
        <v>21</v>
      </c>
      <c r="AI58" s="17">
        <v>23</v>
      </c>
      <c r="AJ58" s="114">
        <f t="shared" si="6"/>
        <v>22</v>
      </c>
    </row>
    <row r="59" spans="1:28" ht="12.75">
      <c r="A59" s="3" t="s">
        <v>13</v>
      </c>
      <c r="B59" s="29" t="s">
        <v>99</v>
      </c>
      <c r="C59" s="6" t="s">
        <v>40</v>
      </c>
      <c r="D59" s="49">
        <f t="shared" si="3"/>
        <v>1</v>
      </c>
      <c r="E59" s="68">
        <f t="shared" si="5"/>
        <v>7</v>
      </c>
      <c r="F59" s="13" t="s">
        <v>102</v>
      </c>
      <c r="G59" s="19">
        <v>1</v>
      </c>
      <c r="H59" s="13">
        <v>50</v>
      </c>
      <c r="I59" s="91">
        <v>1</v>
      </c>
      <c r="J59" s="13" t="s">
        <v>103</v>
      </c>
      <c r="K59" s="91"/>
      <c r="L59" s="111" t="s">
        <v>105</v>
      </c>
      <c r="M59" s="14"/>
      <c r="N59" s="13">
        <v>28</v>
      </c>
      <c r="O59" s="14">
        <v>1</v>
      </c>
      <c r="P59" s="13" t="s">
        <v>103</v>
      </c>
      <c r="Q59" s="14"/>
      <c r="R59" s="13">
        <v>24</v>
      </c>
      <c r="S59" s="14">
        <v>1</v>
      </c>
      <c r="T59" s="13" t="s">
        <v>102</v>
      </c>
      <c r="U59" s="14"/>
      <c r="V59" s="13" t="s">
        <v>102</v>
      </c>
      <c r="W59" s="14"/>
      <c r="X59" s="13" t="s">
        <v>103</v>
      </c>
      <c r="Y59" s="14"/>
      <c r="Z59" s="13">
        <v>3</v>
      </c>
      <c r="AA59" s="14">
        <v>3</v>
      </c>
      <c r="AB59" s="47"/>
    </row>
    <row r="60" spans="1:28" ht="12.75">
      <c r="A60" s="3" t="s">
        <v>20</v>
      </c>
      <c r="B60" s="29" t="s">
        <v>94</v>
      </c>
      <c r="C60" s="6" t="s">
        <v>41</v>
      </c>
      <c r="D60" s="49">
        <f>COUNTIF(F60:AA60,"*)")</f>
        <v>1</v>
      </c>
      <c r="E60" s="68">
        <f>SUM(G60+I60+K60+M60+O60+Q60+S60+U60+W60+Y60+AA60)</f>
        <v>5</v>
      </c>
      <c r="F60" s="12" t="s">
        <v>102</v>
      </c>
      <c r="G60" s="18">
        <v>1</v>
      </c>
      <c r="H60" s="12" t="s">
        <v>105</v>
      </c>
      <c r="I60" s="101"/>
      <c r="J60" s="12" t="s">
        <v>103</v>
      </c>
      <c r="K60" s="101"/>
      <c r="L60" s="111" t="s">
        <v>145</v>
      </c>
      <c r="M60" s="74"/>
      <c r="N60" s="13" t="s">
        <v>103</v>
      </c>
      <c r="O60" s="74"/>
      <c r="P60" s="12">
        <v>19</v>
      </c>
      <c r="Q60" s="74"/>
      <c r="R60" s="12" t="s">
        <v>103</v>
      </c>
      <c r="S60" s="74"/>
      <c r="T60" s="12" t="s">
        <v>103</v>
      </c>
      <c r="U60" s="74"/>
      <c r="V60" s="12" t="s">
        <v>103</v>
      </c>
      <c r="W60" s="74"/>
      <c r="X60" s="12" t="s">
        <v>103</v>
      </c>
      <c r="Y60" s="74"/>
      <c r="Z60" s="12">
        <v>2</v>
      </c>
      <c r="AA60" s="74">
        <v>4</v>
      </c>
      <c r="AB60" s="49"/>
    </row>
    <row r="61" spans="1:28" ht="12.75">
      <c r="A61" s="3" t="s">
        <v>24</v>
      </c>
      <c r="B61" s="29" t="s">
        <v>97</v>
      </c>
      <c r="C61" s="6" t="s">
        <v>40</v>
      </c>
      <c r="D61" s="49">
        <f t="shared" si="3"/>
        <v>1</v>
      </c>
      <c r="E61" s="68">
        <f t="shared" si="5"/>
        <v>3</v>
      </c>
      <c r="F61" s="12" t="s">
        <v>102</v>
      </c>
      <c r="G61" s="18">
        <v>1</v>
      </c>
      <c r="H61" s="12" t="s">
        <v>102</v>
      </c>
      <c r="I61" s="101">
        <v>1</v>
      </c>
      <c r="J61" s="12" t="s">
        <v>103</v>
      </c>
      <c r="K61" s="122"/>
      <c r="L61" s="111" t="s">
        <v>105</v>
      </c>
      <c r="M61" s="74"/>
      <c r="N61" s="13">
        <v>33</v>
      </c>
      <c r="O61" s="74">
        <v>1</v>
      </c>
      <c r="P61" s="12" t="s">
        <v>103</v>
      </c>
      <c r="Q61" s="74"/>
      <c r="R61" s="12" t="s">
        <v>103</v>
      </c>
      <c r="S61" s="74"/>
      <c r="T61" s="12" t="s">
        <v>103</v>
      </c>
      <c r="U61" s="74"/>
      <c r="V61" s="12" t="s">
        <v>103</v>
      </c>
      <c r="W61" s="74"/>
      <c r="X61" s="12" t="s">
        <v>103</v>
      </c>
      <c r="Y61" s="74"/>
      <c r="Z61" s="12" t="s">
        <v>145</v>
      </c>
      <c r="AA61" s="74"/>
      <c r="AB61" s="49"/>
    </row>
    <row r="62" spans="1:28" ht="12.75">
      <c r="A62" s="3" t="s">
        <v>23</v>
      </c>
      <c r="B62" s="6" t="s">
        <v>104</v>
      </c>
      <c r="C62" s="29" t="s">
        <v>43</v>
      </c>
      <c r="D62" s="49">
        <f t="shared" si="3"/>
        <v>1</v>
      </c>
      <c r="E62" s="68">
        <f t="shared" si="5"/>
        <v>1</v>
      </c>
      <c r="F62" s="12" t="s">
        <v>105</v>
      </c>
      <c r="G62" s="74"/>
      <c r="H62" s="12" t="s">
        <v>102</v>
      </c>
      <c r="I62" s="74">
        <v>1</v>
      </c>
      <c r="J62" s="12" t="s">
        <v>103</v>
      </c>
      <c r="K62" s="74"/>
      <c r="L62" s="111" t="s">
        <v>145</v>
      </c>
      <c r="M62" s="74"/>
      <c r="N62" s="13" t="s">
        <v>103</v>
      </c>
      <c r="O62" s="74"/>
      <c r="P62" s="12" t="s">
        <v>103</v>
      </c>
      <c r="Q62" s="74"/>
      <c r="R62" s="12" t="s">
        <v>103</v>
      </c>
      <c r="S62" s="74"/>
      <c r="T62" s="12" t="s">
        <v>103</v>
      </c>
      <c r="U62" s="74"/>
      <c r="V62" s="12" t="s">
        <v>103</v>
      </c>
      <c r="W62" s="74"/>
      <c r="X62" s="12" t="s">
        <v>103</v>
      </c>
      <c r="Y62" s="74"/>
      <c r="Z62" s="12" t="s">
        <v>145</v>
      </c>
      <c r="AA62" s="74"/>
      <c r="AB62" s="49"/>
    </row>
    <row r="63" spans="1:28" ht="12.75">
      <c r="A63" s="3" t="s">
        <v>23</v>
      </c>
      <c r="B63" s="29" t="s">
        <v>98</v>
      </c>
      <c r="C63" s="29" t="s">
        <v>40</v>
      </c>
      <c r="D63" s="49">
        <f t="shared" si="3"/>
        <v>1</v>
      </c>
      <c r="E63" s="68">
        <f t="shared" si="5"/>
        <v>1</v>
      </c>
      <c r="F63" s="90" t="s">
        <v>102</v>
      </c>
      <c r="G63" s="105">
        <v>1</v>
      </c>
      <c r="H63" s="12" t="s">
        <v>105</v>
      </c>
      <c r="I63" s="105"/>
      <c r="J63" s="90" t="s">
        <v>103</v>
      </c>
      <c r="K63" s="105"/>
      <c r="L63" s="111" t="s">
        <v>145</v>
      </c>
      <c r="M63" s="105"/>
      <c r="N63" s="21" t="s">
        <v>103</v>
      </c>
      <c r="O63" s="105"/>
      <c r="P63" s="90" t="s">
        <v>103</v>
      </c>
      <c r="Q63" s="105"/>
      <c r="R63" s="90" t="s">
        <v>103</v>
      </c>
      <c r="S63" s="105"/>
      <c r="T63" s="90" t="s">
        <v>103</v>
      </c>
      <c r="U63" s="105"/>
      <c r="V63" s="90" t="s">
        <v>103</v>
      </c>
      <c r="W63" s="105"/>
      <c r="X63" s="90" t="s">
        <v>103</v>
      </c>
      <c r="Y63" s="105"/>
      <c r="Z63" s="90" t="s">
        <v>145</v>
      </c>
      <c r="AA63" s="105"/>
      <c r="AB63" s="104"/>
    </row>
    <row r="64" spans="1:28" ht="12.75">
      <c r="A64" s="3"/>
      <c r="B64" s="7"/>
      <c r="C64" s="7"/>
      <c r="D64" s="48">
        <f t="shared" si="3"/>
        <v>0</v>
      </c>
      <c r="E64" s="36"/>
      <c r="F64" s="41"/>
      <c r="G64" s="42"/>
      <c r="H64" s="41"/>
      <c r="I64" s="42"/>
      <c r="J64" s="15"/>
      <c r="K64" s="16"/>
      <c r="L64" s="15"/>
      <c r="M64" s="16"/>
      <c r="N64" s="15"/>
      <c r="O64" s="16"/>
      <c r="P64" s="15"/>
      <c r="Q64" s="16"/>
      <c r="R64" s="15"/>
      <c r="S64" s="16"/>
      <c r="T64" s="15"/>
      <c r="U64" s="16"/>
      <c r="V64" s="15"/>
      <c r="W64" s="16"/>
      <c r="X64" s="15"/>
      <c r="Y64" s="16"/>
      <c r="Z64" s="15"/>
      <c r="AA64" s="16"/>
      <c r="AB64" s="48">
        <f>AD64+AE64</f>
        <v>0</v>
      </c>
    </row>
    <row r="65" spans="1:28" ht="12.75">
      <c r="A65" s="32"/>
      <c r="B65" s="32"/>
      <c r="C65" s="37" t="s">
        <v>19</v>
      </c>
      <c r="D65" s="49"/>
      <c r="E65" s="68">
        <f>SUM(E10:E64)</f>
        <v>644</v>
      </c>
      <c r="F65" s="23"/>
      <c r="G65" s="23">
        <f>SUM(G10:G64)</f>
        <v>60</v>
      </c>
      <c r="H65" s="23"/>
      <c r="I65" s="23">
        <f>SUM(I10:I64)</f>
        <v>83</v>
      </c>
      <c r="J65" s="23"/>
      <c r="K65" s="23">
        <f>SUM(K10:K64)</f>
        <v>72</v>
      </c>
      <c r="L65" s="23"/>
      <c r="M65" s="23">
        <f>SUM(M10:M64)</f>
        <v>67</v>
      </c>
      <c r="N65" s="23"/>
      <c r="O65" s="23">
        <f>SUM(O10:O64)</f>
        <v>84</v>
      </c>
      <c r="P65" s="23"/>
      <c r="Q65" s="23">
        <f>SUM(Q10:Q64)</f>
        <v>58</v>
      </c>
      <c r="R65" s="23"/>
      <c r="S65" s="23">
        <f>SUM(S10:S64)</f>
        <v>80</v>
      </c>
      <c r="T65" s="23"/>
      <c r="U65" s="23">
        <f>SUM(U10:U64)</f>
        <v>32</v>
      </c>
      <c r="V65" s="23"/>
      <c r="W65" s="23">
        <f>SUM(W10:W64)</f>
        <v>32</v>
      </c>
      <c r="X65" s="23"/>
      <c r="Y65" s="23">
        <f>SUM(Y10:Y64)</f>
        <v>0</v>
      </c>
      <c r="Z65" s="23"/>
      <c r="AA65" s="23">
        <f>SUM(AA10:AA64)</f>
        <v>76</v>
      </c>
      <c r="AB65" s="49"/>
    </row>
    <row r="66" spans="1:28" ht="12.75">
      <c r="A66" s="33"/>
      <c r="B66" s="34" t="s">
        <v>18</v>
      </c>
      <c r="C66" s="6"/>
      <c r="D66" s="72"/>
      <c r="E66" s="18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47"/>
    </row>
    <row r="67" spans="1:30" ht="12.75">
      <c r="A67" s="34"/>
      <c r="B67" s="31" t="s">
        <v>5</v>
      </c>
      <c r="C67" s="6" t="s">
        <v>41</v>
      </c>
      <c r="D67" s="47"/>
      <c r="E67" s="18">
        <f aca="true" t="shared" si="7" ref="E67:E76">G67+I67+K67+M67+O67+Q67+S67+U67+W67+Y67+AB67+AA67</f>
        <v>320</v>
      </c>
      <c r="F67" s="24"/>
      <c r="G67" s="24">
        <f aca="true" t="shared" si="8" ref="G67:G76">SUMIF($C$10:$AA$64,C67,$G$10:$G$64)</f>
        <v>49</v>
      </c>
      <c r="H67" s="24"/>
      <c r="I67" s="24">
        <f aca="true" t="shared" si="9" ref="I67:I76">SUMIF($C$10:$AA$64,C67,$I$10:$I$64)</f>
        <v>41</v>
      </c>
      <c r="J67" s="24">
        <f>SUMIF($C$10:$AA$64,E67,$I$10:$I$64)</f>
        <v>0</v>
      </c>
      <c r="K67" s="24">
        <f>SUMIF($C$10:$AA$64,C67,$K$10:$K$64)</f>
        <v>19</v>
      </c>
      <c r="L67" s="24"/>
      <c r="M67" s="24">
        <f>SUMIF($C$10:$AA$64,C67,$M$10:$M$64)</f>
        <v>30</v>
      </c>
      <c r="N67" s="24"/>
      <c r="O67" s="24">
        <f aca="true" t="shared" si="10" ref="O67:O76">SUMIF($C$10:$AA$64,C67,$O$10:$O$64)</f>
        <v>55</v>
      </c>
      <c r="P67" s="24"/>
      <c r="Q67" s="24">
        <f aca="true" t="shared" si="11" ref="Q67:Q76">SUMIF($C$10:$AA$64,C67,$Q$10:$Q$64)</f>
        <v>44</v>
      </c>
      <c r="R67" s="24"/>
      <c r="S67" s="24">
        <f aca="true" t="shared" si="12" ref="S67:S76">SUMIF($C$10:$AA$64,C67,$S$10:$S$64)</f>
        <v>33</v>
      </c>
      <c r="T67" s="24"/>
      <c r="U67" s="24">
        <f aca="true" t="shared" si="13" ref="U67:U76">SUMIF($C$10:$AA$64,C67,$U$10:$U$64)</f>
        <v>11</v>
      </c>
      <c r="V67" s="24"/>
      <c r="W67" s="24">
        <f aca="true" t="shared" si="14" ref="W67:W76">SUMIF($C$10:$AA$64,C67,$W$10:$W$64)</f>
        <v>12</v>
      </c>
      <c r="X67" s="24"/>
      <c r="Y67" s="24">
        <f aca="true" t="shared" si="15" ref="Y67:Y76">SUMIF($C$10:$AA$64,CK67,$Y$10:$Y$64)</f>
        <v>0</v>
      </c>
      <c r="Z67" s="24"/>
      <c r="AA67" s="24">
        <f aca="true" t="shared" si="16" ref="AA67:AA76">SUMIF($C$10:$AA$64,C67,$AA$10:$AA$64)</f>
        <v>25</v>
      </c>
      <c r="AB67" s="69">
        <f>SUMIF($C$10:$AA$64,C67,$AB$10:$AB$64)</f>
        <v>1</v>
      </c>
      <c r="AD67" s="66">
        <f aca="true" t="shared" si="17" ref="AD67:AD77">E67/$E$78</f>
        <v>0.4953560371517028</v>
      </c>
    </row>
    <row r="68" spans="1:30" ht="12.75">
      <c r="A68" s="34"/>
      <c r="B68" s="31" t="s">
        <v>6</v>
      </c>
      <c r="C68" s="6" t="s">
        <v>40</v>
      </c>
      <c r="D68" s="49"/>
      <c r="E68" s="18">
        <f t="shared" si="7"/>
        <v>157</v>
      </c>
      <c r="F68" s="24"/>
      <c r="G68" s="24">
        <f t="shared" si="8"/>
        <v>10</v>
      </c>
      <c r="H68" s="24"/>
      <c r="I68" s="24">
        <f t="shared" si="9"/>
        <v>10</v>
      </c>
      <c r="J68" s="24"/>
      <c r="K68" s="24">
        <f>SUMIF($C$10:$AA$64,C68,$K$10:$K$64)</f>
        <v>24</v>
      </c>
      <c r="L68" s="24"/>
      <c r="M68" s="24">
        <f>SUMIF($C$10:$AA$64,C68,$M$10:$M$64)</f>
        <v>18</v>
      </c>
      <c r="N68" s="24"/>
      <c r="O68" s="24">
        <f t="shared" si="10"/>
        <v>24</v>
      </c>
      <c r="P68" s="24"/>
      <c r="Q68" s="24">
        <f t="shared" si="11"/>
        <v>2</v>
      </c>
      <c r="R68" s="24"/>
      <c r="S68" s="24">
        <f t="shared" si="12"/>
        <v>13</v>
      </c>
      <c r="T68" s="24"/>
      <c r="U68" s="24">
        <f t="shared" si="13"/>
        <v>13</v>
      </c>
      <c r="V68" s="24"/>
      <c r="W68" s="24">
        <f t="shared" si="14"/>
        <v>10</v>
      </c>
      <c r="X68" s="24"/>
      <c r="Y68" s="24">
        <f t="shared" si="15"/>
        <v>0</v>
      </c>
      <c r="Z68" s="24"/>
      <c r="AA68" s="24">
        <f t="shared" si="16"/>
        <v>32</v>
      </c>
      <c r="AB68" s="69">
        <f>SUMIF($C$10:$AA$64,C68,$AB$10:$AB$64)</f>
        <v>1</v>
      </c>
      <c r="AD68" s="66">
        <f t="shared" si="17"/>
        <v>0.24303405572755418</v>
      </c>
    </row>
    <row r="69" spans="1:30" ht="12.75">
      <c r="A69" s="34"/>
      <c r="B69" s="31" t="s">
        <v>7</v>
      </c>
      <c r="C69" s="6" t="s">
        <v>114</v>
      </c>
      <c r="D69" s="47"/>
      <c r="E69" s="18">
        <f t="shared" si="7"/>
        <v>86</v>
      </c>
      <c r="F69" s="24"/>
      <c r="G69" s="24">
        <f t="shared" si="8"/>
        <v>0</v>
      </c>
      <c r="H69" s="24"/>
      <c r="I69" s="24">
        <f t="shared" si="9"/>
        <v>26</v>
      </c>
      <c r="J69" s="24"/>
      <c r="K69" s="24">
        <f>SUMIF($C$10:$AA$64,C69,$K$10:$K$64)</f>
        <v>3</v>
      </c>
      <c r="L69" s="24"/>
      <c r="M69" s="24">
        <f>SUMIF($C$10:$AA$64,C69,$M$10:$M$64)</f>
        <v>18</v>
      </c>
      <c r="N69" s="24"/>
      <c r="O69" s="24">
        <f t="shared" si="10"/>
        <v>4</v>
      </c>
      <c r="P69" s="24"/>
      <c r="Q69" s="24">
        <f t="shared" si="11"/>
        <v>8</v>
      </c>
      <c r="R69" s="24"/>
      <c r="S69" s="24">
        <f t="shared" si="12"/>
        <v>16</v>
      </c>
      <c r="T69" s="24"/>
      <c r="U69" s="24">
        <f t="shared" si="13"/>
        <v>4</v>
      </c>
      <c r="V69" s="24"/>
      <c r="W69" s="24">
        <f t="shared" si="14"/>
        <v>3</v>
      </c>
      <c r="X69" s="24"/>
      <c r="Y69" s="24">
        <f t="shared" si="15"/>
        <v>0</v>
      </c>
      <c r="Z69" s="24"/>
      <c r="AA69" s="24">
        <f t="shared" si="16"/>
        <v>4</v>
      </c>
      <c r="AB69" s="69">
        <f>SUMIF($C$10:$AA$64,C69,$AB$10:$AB$64)</f>
        <v>0</v>
      </c>
      <c r="AD69" s="66">
        <f t="shared" si="17"/>
        <v>0.13312693498452013</v>
      </c>
    </row>
    <row r="70" spans="1:30" ht="12.75">
      <c r="A70" s="34"/>
      <c r="B70" s="31" t="s">
        <v>8</v>
      </c>
      <c r="C70" s="6" t="s">
        <v>45</v>
      </c>
      <c r="D70" s="47"/>
      <c r="E70" s="18">
        <f t="shared" si="7"/>
        <v>38</v>
      </c>
      <c r="F70" s="25"/>
      <c r="G70" s="24">
        <f t="shared" si="8"/>
        <v>0</v>
      </c>
      <c r="H70" s="24"/>
      <c r="I70" s="24">
        <f t="shared" si="9"/>
        <v>0</v>
      </c>
      <c r="J70" s="24"/>
      <c r="K70" s="24">
        <f>SUMIF($C$10:$AA$64,C70,$K$10:$K$64)</f>
        <v>15</v>
      </c>
      <c r="L70" s="24"/>
      <c r="M70" s="24">
        <f>SUMIF($C$10:$AA$64,C70,$M$10:$M$64)</f>
        <v>0</v>
      </c>
      <c r="N70" s="24"/>
      <c r="O70" s="24">
        <f t="shared" si="10"/>
        <v>0</v>
      </c>
      <c r="P70" s="24"/>
      <c r="Q70" s="24">
        <f t="shared" si="11"/>
        <v>0</v>
      </c>
      <c r="R70" s="24"/>
      <c r="S70" s="24">
        <f t="shared" si="12"/>
        <v>11</v>
      </c>
      <c r="T70" s="24"/>
      <c r="U70" s="24">
        <f t="shared" si="13"/>
        <v>2</v>
      </c>
      <c r="V70" s="24"/>
      <c r="W70" s="24">
        <f t="shared" si="14"/>
        <v>7</v>
      </c>
      <c r="X70" s="24"/>
      <c r="Y70" s="24">
        <f t="shared" si="15"/>
        <v>0</v>
      </c>
      <c r="Z70" s="24"/>
      <c r="AA70" s="24">
        <f t="shared" si="16"/>
        <v>3</v>
      </c>
      <c r="AB70" s="69"/>
      <c r="AD70" s="66">
        <f t="shared" si="17"/>
        <v>0.058823529411764705</v>
      </c>
    </row>
    <row r="71" spans="1:30" ht="12.75">
      <c r="A71" s="34"/>
      <c r="B71" s="31" t="s">
        <v>9</v>
      </c>
      <c r="C71" s="6" t="s">
        <v>163</v>
      </c>
      <c r="D71" s="47"/>
      <c r="E71" s="18">
        <f t="shared" si="7"/>
        <v>17</v>
      </c>
      <c r="F71" s="25"/>
      <c r="G71" s="24">
        <f t="shared" si="8"/>
        <v>1</v>
      </c>
      <c r="H71" s="24"/>
      <c r="I71" s="24">
        <f t="shared" si="9"/>
        <v>1</v>
      </c>
      <c r="J71" s="24"/>
      <c r="K71" s="24">
        <f>SUMIF($C$10:$AA$64,C71,$K$10:$K$64)</f>
        <v>4</v>
      </c>
      <c r="L71" s="24"/>
      <c r="M71" s="24">
        <f>SUMIF($C$10:$AA$64,C71,$M$10:$M$64)</f>
        <v>1</v>
      </c>
      <c r="N71" s="24"/>
      <c r="O71" s="24">
        <f t="shared" si="10"/>
        <v>1</v>
      </c>
      <c r="P71" s="24"/>
      <c r="Q71" s="24">
        <f t="shared" si="11"/>
        <v>1</v>
      </c>
      <c r="R71" s="24"/>
      <c r="S71" s="24">
        <f t="shared" si="12"/>
        <v>2</v>
      </c>
      <c r="T71" s="24"/>
      <c r="U71" s="24">
        <f t="shared" si="13"/>
        <v>2</v>
      </c>
      <c r="V71" s="24"/>
      <c r="W71" s="24">
        <f t="shared" si="14"/>
        <v>0</v>
      </c>
      <c r="X71" s="24"/>
      <c r="Y71" s="24">
        <f t="shared" si="15"/>
        <v>0</v>
      </c>
      <c r="Z71" s="24"/>
      <c r="AA71" s="24">
        <f t="shared" si="16"/>
        <v>4</v>
      </c>
      <c r="AB71" s="69"/>
      <c r="AD71" s="66">
        <f t="shared" si="17"/>
        <v>0.02631578947368421</v>
      </c>
    </row>
    <row r="72" spans="1:30" ht="12.75">
      <c r="A72" s="34"/>
      <c r="B72" s="31" t="s">
        <v>10</v>
      </c>
      <c r="C72" s="6" t="s">
        <v>109</v>
      </c>
      <c r="D72" s="47"/>
      <c r="E72" s="18">
        <f t="shared" si="7"/>
        <v>13</v>
      </c>
      <c r="F72" s="24"/>
      <c r="G72" s="24">
        <f t="shared" si="8"/>
        <v>0</v>
      </c>
      <c r="H72" s="24"/>
      <c r="I72" s="24">
        <f t="shared" si="9"/>
        <v>3</v>
      </c>
      <c r="J72" s="24"/>
      <c r="K72" s="24"/>
      <c r="L72" s="24"/>
      <c r="M72" s="24"/>
      <c r="N72" s="24"/>
      <c r="O72" s="24">
        <f t="shared" si="10"/>
        <v>0</v>
      </c>
      <c r="P72" s="24"/>
      <c r="Q72" s="24">
        <f t="shared" si="11"/>
        <v>3</v>
      </c>
      <c r="R72" s="24"/>
      <c r="S72" s="24">
        <f t="shared" si="12"/>
        <v>5</v>
      </c>
      <c r="T72" s="24"/>
      <c r="U72" s="24">
        <f t="shared" si="13"/>
        <v>0</v>
      </c>
      <c r="V72" s="24"/>
      <c r="W72" s="24">
        <f t="shared" si="14"/>
        <v>0</v>
      </c>
      <c r="X72" s="24"/>
      <c r="Y72" s="24">
        <f t="shared" si="15"/>
        <v>0</v>
      </c>
      <c r="Z72" s="24"/>
      <c r="AA72" s="24">
        <f t="shared" si="16"/>
        <v>2</v>
      </c>
      <c r="AB72" s="69"/>
      <c r="AD72" s="66">
        <f t="shared" si="17"/>
        <v>0.020123839009287926</v>
      </c>
    </row>
    <row r="73" spans="1:30" ht="12.75">
      <c r="A73" s="87"/>
      <c r="B73" s="31" t="s">
        <v>11</v>
      </c>
      <c r="C73" s="29" t="s">
        <v>46</v>
      </c>
      <c r="D73" s="72"/>
      <c r="E73" s="18">
        <f t="shared" si="7"/>
        <v>10</v>
      </c>
      <c r="F73" s="88"/>
      <c r="G73" s="24">
        <f t="shared" si="8"/>
        <v>0</v>
      </c>
      <c r="H73" s="88"/>
      <c r="I73" s="24">
        <f t="shared" si="9"/>
        <v>1</v>
      </c>
      <c r="J73" s="88"/>
      <c r="K73" s="24">
        <f>SUMIF($C$10:$AA$64,C73,$K$10:$K$64)</f>
        <v>3</v>
      </c>
      <c r="L73" s="88"/>
      <c r="M73" s="24">
        <f>SUMIF($C$10:$AA$64,C73,$M$10:$M$64)</f>
        <v>0</v>
      </c>
      <c r="N73" s="88"/>
      <c r="O73" s="24">
        <f t="shared" si="10"/>
        <v>0</v>
      </c>
      <c r="P73" s="88"/>
      <c r="Q73" s="24">
        <f t="shared" si="11"/>
        <v>0</v>
      </c>
      <c r="R73" s="88"/>
      <c r="S73" s="24">
        <f t="shared" si="12"/>
        <v>0</v>
      </c>
      <c r="T73" s="88"/>
      <c r="U73" s="24">
        <f t="shared" si="13"/>
        <v>0</v>
      </c>
      <c r="V73" s="88"/>
      <c r="W73" s="24">
        <f t="shared" si="14"/>
        <v>0</v>
      </c>
      <c r="X73" s="88"/>
      <c r="Y73" s="24">
        <f t="shared" si="15"/>
        <v>0</v>
      </c>
      <c r="Z73" s="88"/>
      <c r="AA73" s="24">
        <f t="shared" si="16"/>
        <v>6</v>
      </c>
      <c r="AB73" s="89"/>
      <c r="AD73" s="66">
        <f t="shared" si="17"/>
        <v>0.015479876160990712</v>
      </c>
    </row>
    <row r="74" spans="1:30" ht="12.75">
      <c r="A74" s="87"/>
      <c r="B74" s="31" t="s">
        <v>12</v>
      </c>
      <c r="C74" s="29" t="s">
        <v>161</v>
      </c>
      <c r="D74" s="72"/>
      <c r="E74" s="18">
        <f t="shared" si="7"/>
        <v>3</v>
      </c>
      <c r="F74" s="88"/>
      <c r="G74" s="24">
        <f t="shared" si="8"/>
        <v>0</v>
      </c>
      <c r="H74" s="88"/>
      <c r="I74" s="24">
        <f t="shared" si="9"/>
        <v>0</v>
      </c>
      <c r="J74" s="88"/>
      <c r="K74" s="24">
        <f>SUMIF($C$10:$AA$64,C74,$K$10:$K$64)</f>
        <v>3</v>
      </c>
      <c r="L74" s="88"/>
      <c r="M74" s="24">
        <f>SUMIF($C$10:$AA$64,C74,$M$10:$M$64)</f>
        <v>0</v>
      </c>
      <c r="N74" s="88"/>
      <c r="O74" s="24">
        <f t="shared" si="10"/>
        <v>0</v>
      </c>
      <c r="P74" s="88"/>
      <c r="Q74" s="24">
        <f t="shared" si="11"/>
        <v>0</v>
      </c>
      <c r="R74" s="88"/>
      <c r="S74" s="24">
        <f t="shared" si="12"/>
        <v>0</v>
      </c>
      <c r="T74" s="88"/>
      <c r="U74" s="24">
        <f t="shared" si="13"/>
        <v>0</v>
      </c>
      <c r="V74" s="88"/>
      <c r="W74" s="24">
        <f t="shared" si="14"/>
        <v>0</v>
      </c>
      <c r="X74" s="88"/>
      <c r="Y74" s="24">
        <f t="shared" si="15"/>
        <v>0</v>
      </c>
      <c r="Z74" s="88"/>
      <c r="AA74" s="24">
        <f t="shared" si="16"/>
        <v>0</v>
      </c>
      <c r="AB74" s="89">
        <f>SUMIF($C$10:$AA$64,C74,$AB$10:$AB$64)</f>
        <v>0</v>
      </c>
      <c r="AD74" s="66">
        <f t="shared" si="17"/>
        <v>0.0046439628482972135</v>
      </c>
    </row>
    <row r="75" spans="1:30" ht="12.75">
      <c r="A75" s="87"/>
      <c r="B75" s="31" t="s">
        <v>13</v>
      </c>
      <c r="C75" s="29" t="s">
        <v>43</v>
      </c>
      <c r="D75" s="72"/>
      <c r="E75" s="18">
        <f t="shared" si="7"/>
        <v>1</v>
      </c>
      <c r="F75" s="88"/>
      <c r="G75" s="24">
        <f t="shared" si="8"/>
        <v>0</v>
      </c>
      <c r="H75" s="88"/>
      <c r="I75" s="24">
        <f t="shared" si="9"/>
        <v>1</v>
      </c>
      <c r="J75" s="88"/>
      <c r="K75" s="24">
        <f>SUMIF($C$10:$AA$64,C75,$K$10:$K$64)</f>
        <v>0</v>
      </c>
      <c r="L75" s="88"/>
      <c r="M75" s="24">
        <f>SUMIF($C$10:$AA$64,C75,$M$10:$M$64)</f>
        <v>0</v>
      </c>
      <c r="N75" s="88"/>
      <c r="O75" s="24">
        <f t="shared" si="10"/>
        <v>0</v>
      </c>
      <c r="P75" s="88"/>
      <c r="Q75" s="24">
        <f t="shared" si="11"/>
        <v>0</v>
      </c>
      <c r="R75" s="88"/>
      <c r="S75" s="24">
        <f t="shared" si="12"/>
        <v>0</v>
      </c>
      <c r="T75" s="88"/>
      <c r="U75" s="24">
        <f t="shared" si="13"/>
        <v>0</v>
      </c>
      <c r="V75" s="88"/>
      <c r="W75" s="24">
        <f t="shared" si="14"/>
        <v>0</v>
      </c>
      <c r="X75" s="88"/>
      <c r="Y75" s="24">
        <f t="shared" si="15"/>
        <v>0</v>
      </c>
      <c r="Z75" s="88"/>
      <c r="AA75" s="24">
        <f t="shared" si="16"/>
        <v>0</v>
      </c>
      <c r="AB75" s="89">
        <f>SUMIF($C$10:$AA$64,C75,$AB$10:$AB$64)</f>
        <v>0</v>
      </c>
      <c r="AD75" s="66">
        <f t="shared" si="17"/>
        <v>0.0015479876160990713</v>
      </c>
    </row>
    <row r="76" spans="1:30" ht="12.75">
      <c r="A76" s="87"/>
      <c r="B76" s="31" t="s">
        <v>13</v>
      </c>
      <c r="C76" s="29" t="s">
        <v>42</v>
      </c>
      <c r="D76" s="72"/>
      <c r="E76" s="18">
        <f t="shared" si="7"/>
        <v>1</v>
      </c>
      <c r="F76" s="88"/>
      <c r="G76" s="24">
        <f t="shared" si="8"/>
        <v>0</v>
      </c>
      <c r="H76" s="88"/>
      <c r="I76" s="24">
        <f t="shared" si="9"/>
        <v>0</v>
      </c>
      <c r="J76" s="88"/>
      <c r="K76" s="88">
        <f>SUMIF($C$10:$AA$64,C76,$K$10:$K$64)</f>
        <v>1</v>
      </c>
      <c r="L76" s="88"/>
      <c r="M76" s="88">
        <f>SUMIF($C$10:$AA$64,C76,$M$10:$M$64)</f>
        <v>0</v>
      </c>
      <c r="N76" s="88"/>
      <c r="O76" s="24">
        <f t="shared" si="10"/>
        <v>0</v>
      </c>
      <c r="P76" s="88"/>
      <c r="Q76" s="24">
        <f t="shared" si="11"/>
        <v>0</v>
      </c>
      <c r="R76" s="88"/>
      <c r="S76" s="24">
        <f t="shared" si="12"/>
        <v>0</v>
      </c>
      <c r="T76" s="88"/>
      <c r="U76" s="24">
        <f t="shared" si="13"/>
        <v>0</v>
      </c>
      <c r="V76" s="88"/>
      <c r="W76" s="24">
        <f t="shared" si="14"/>
        <v>0</v>
      </c>
      <c r="X76" s="88"/>
      <c r="Y76" s="24">
        <f t="shared" si="15"/>
        <v>0</v>
      </c>
      <c r="Z76" s="88"/>
      <c r="AA76" s="24">
        <f t="shared" si="16"/>
        <v>0</v>
      </c>
      <c r="AB76" s="89">
        <f>SUMIF($C$10:$AA$64,C76,$AB$10:$AB$64)</f>
        <v>0</v>
      </c>
      <c r="AD76" s="66">
        <f t="shared" si="17"/>
        <v>0.0015479876160990713</v>
      </c>
    </row>
    <row r="77" spans="1:30" ht="12.75">
      <c r="A77" s="77"/>
      <c r="B77" s="70"/>
      <c r="C77" s="7"/>
      <c r="D77" s="48"/>
      <c r="E77" s="3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16"/>
      <c r="AB77" s="36">
        <f>SUMIF($C$10:$AA$64,C77,$AB$10:$AB$64)</f>
        <v>0</v>
      </c>
      <c r="AD77" s="66">
        <f t="shared" si="17"/>
        <v>0</v>
      </c>
    </row>
    <row r="78" spans="1:30" ht="12.75">
      <c r="A78" s="35"/>
      <c r="B78" s="35"/>
      <c r="C78" s="38"/>
      <c r="D78" s="50"/>
      <c r="E78" s="76">
        <f>SUM(E67:E77)</f>
        <v>646</v>
      </c>
      <c r="F78" s="28"/>
      <c r="G78" s="27">
        <f>SUM(G67:G77)</f>
        <v>60</v>
      </c>
      <c r="H78" s="27"/>
      <c r="I78" s="27">
        <f>SUM(I67:I77)</f>
        <v>83</v>
      </c>
      <c r="J78" s="27"/>
      <c r="K78" s="27">
        <f>SUM(K67:K77)</f>
        <v>72</v>
      </c>
      <c r="L78" s="27"/>
      <c r="M78" s="27">
        <f>SUM(M67:M77)</f>
        <v>67</v>
      </c>
      <c r="N78" s="27"/>
      <c r="O78" s="27">
        <f>SUM(O67:O77)</f>
        <v>84</v>
      </c>
      <c r="P78" s="27"/>
      <c r="Q78" s="27">
        <f>SUM(Q67:Q77)</f>
        <v>58</v>
      </c>
      <c r="R78" s="27"/>
      <c r="S78" s="27">
        <f>SUM(S67:S77)</f>
        <v>80</v>
      </c>
      <c r="T78" s="27"/>
      <c r="U78" s="27">
        <f>SUM(U67:U77)</f>
        <v>32</v>
      </c>
      <c r="V78" s="27"/>
      <c r="W78" s="27">
        <f>SUM(W67:W77)</f>
        <v>32</v>
      </c>
      <c r="X78" s="27"/>
      <c r="Y78" s="27">
        <f>SUM(Y67:Y77)</f>
        <v>0</v>
      </c>
      <c r="Z78" s="27"/>
      <c r="AA78" s="27">
        <f>SUM(AA67:AA77)</f>
        <v>76</v>
      </c>
      <c r="AB78" s="50">
        <f>SUM(AB67:AB77)</f>
        <v>2</v>
      </c>
      <c r="AD78" s="67">
        <f>SUM(AD67:AD77)</f>
        <v>1</v>
      </c>
    </row>
  </sheetData>
  <sheetProtection/>
  <mergeCells count="95">
    <mergeCell ref="F1:G1"/>
    <mergeCell ref="H1:I1"/>
    <mergeCell ref="J1:K1"/>
    <mergeCell ref="L1:M1"/>
    <mergeCell ref="N1:O1"/>
    <mergeCell ref="F7:G7"/>
    <mergeCell ref="H7:I7"/>
    <mergeCell ref="J7:K7"/>
    <mergeCell ref="L7:M7"/>
    <mergeCell ref="F5:G5"/>
    <mergeCell ref="P2:Q2"/>
    <mergeCell ref="P1:Q1"/>
    <mergeCell ref="R1:S1"/>
    <mergeCell ref="T1:U1"/>
    <mergeCell ref="V1:W1"/>
    <mergeCell ref="T2:U2"/>
    <mergeCell ref="V2:W2"/>
    <mergeCell ref="F3:G3"/>
    <mergeCell ref="H3:I3"/>
    <mergeCell ref="J3:K3"/>
    <mergeCell ref="L3:M3"/>
    <mergeCell ref="N2:O2"/>
    <mergeCell ref="N3:O3"/>
    <mergeCell ref="Z1:AA1"/>
    <mergeCell ref="AG1:AH1"/>
    <mergeCell ref="X1:Y1"/>
    <mergeCell ref="AG2:AH2"/>
    <mergeCell ref="A2:A8"/>
    <mergeCell ref="B2:C8"/>
    <mergeCell ref="F2:G2"/>
    <mergeCell ref="H2:I2"/>
    <mergeCell ref="J2:K2"/>
    <mergeCell ref="L2:M2"/>
    <mergeCell ref="P3:Q3"/>
    <mergeCell ref="R3:S3"/>
    <mergeCell ref="T3:U3"/>
    <mergeCell ref="R2:S2"/>
    <mergeCell ref="AG4:AH4"/>
    <mergeCell ref="V3:W3"/>
    <mergeCell ref="X3:Y3"/>
    <mergeCell ref="Z3:AA3"/>
    <mergeCell ref="X2:Y2"/>
    <mergeCell ref="Z2:AA2"/>
    <mergeCell ref="F4:G4"/>
    <mergeCell ref="H4:I4"/>
    <mergeCell ref="J4:K4"/>
    <mergeCell ref="L4:M4"/>
    <mergeCell ref="N4:O4"/>
    <mergeCell ref="P4:Q4"/>
    <mergeCell ref="P5:Q5"/>
    <mergeCell ref="R4:S4"/>
    <mergeCell ref="T4:U4"/>
    <mergeCell ref="V4:W4"/>
    <mergeCell ref="X4:Y4"/>
    <mergeCell ref="Z4:AA4"/>
    <mergeCell ref="Z5:AA5"/>
    <mergeCell ref="F6:G6"/>
    <mergeCell ref="H6:I6"/>
    <mergeCell ref="J6:K6"/>
    <mergeCell ref="L6:M6"/>
    <mergeCell ref="N6:O6"/>
    <mergeCell ref="H5:I5"/>
    <mergeCell ref="J5:K5"/>
    <mergeCell ref="L5:M5"/>
    <mergeCell ref="N5:O5"/>
    <mergeCell ref="T6:U6"/>
    <mergeCell ref="V6:W6"/>
    <mergeCell ref="X6:Y6"/>
    <mergeCell ref="R5:S5"/>
    <mergeCell ref="T5:U5"/>
    <mergeCell ref="V5:W5"/>
    <mergeCell ref="X5:Y5"/>
    <mergeCell ref="Z6:AA6"/>
    <mergeCell ref="AG6:AH6"/>
    <mergeCell ref="R8:S8"/>
    <mergeCell ref="N7:O7"/>
    <mergeCell ref="P7:Q7"/>
    <mergeCell ref="R7:S7"/>
    <mergeCell ref="T8:U8"/>
    <mergeCell ref="V8:W8"/>
    <mergeCell ref="P6:Q6"/>
    <mergeCell ref="R6:S6"/>
    <mergeCell ref="F8:G8"/>
    <mergeCell ref="H8:I8"/>
    <mergeCell ref="J8:K8"/>
    <mergeCell ref="L8:M8"/>
    <mergeCell ref="N8:O8"/>
    <mergeCell ref="P8:Q8"/>
    <mergeCell ref="X8:Y8"/>
    <mergeCell ref="Z8:AA8"/>
    <mergeCell ref="AG8:AH8"/>
    <mergeCell ref="X7:Y7"/>
    <mergeCell ref="Z7:AA7"/>
    <mergeCell ref="T7:U7"/>
    <mergeCell ref="V7:W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4" manualBreakCount="4">
    <brk id="21" max="255" man="1"/>
    <brk id="32" max="255" man="1"/>
    <brk id="49" max="255" man="1"/>
    <brk id="64" max="255" man="1"/>
  </rowBreaks>
  <ignoredErrors>
    <ignoredError sqref="L46 L34 L29:L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AH16"/>
  <sheetViews>
    <sheetView showZeros="0" zoomScale="90" zoomScaleNormal="90" zoomScalePageLayoutView="0" workbookViewId="0" topLeftCell="A1">
      <pane xSplit="3" topLeftCell="D1" activePane="topRight" state="frozen"/>
      <selection pane="topLeft" activeCell="A16" sqref="A16"/>
      <selection pane="topRight" activeCell="A1" sqref="A1:IV16384"/>
    </sheetView>
  </sheetViews>
  <sheetFormatPr defaultColWidth="11.421875" defaultRowHeight="12.75"/>
  <cols>
    <col min="1" max="1" width="3.28125" style="0" customWidth="1"/>
    <col min="2" max="2" width="20.7109375" style="0" customWidth="1"/>
    <col min="3" max="3" width="38.00390625" style="0" customWidth="1"/>
    <col min="4" max="4" width="2.7109375" style="73" customWidth="1"/>
    <col min="5" max="5" width="6.00390625" style="17" customWidth="1"/>
    <col min="6" max="27" width="3.8515625" style="17" customWidth="1"/>
    <col min="28" max="28" width="3.00390625" style="51" customWidth="1"/>
    <col min="29" max="29" width="0" style="52" hidden="1" customWidth="1"/>
    <col min="30" max="30" width="7.28125" style="51" customWidth="1"/>
    <col min="31" max="31" width="5.28125" style="17" customWidth="1"/>
    <col min="32" max="32" width="4.7109375" style="0" customWidth="1"/>
  </cols>
  <sheetData>
    <row r="1" spans="1:34" ht="104.25" customHeight="1">
      <c r="A1" s="8"/>
      <c r="B1" s="1" t="s">
        <v>0</v>
      </c>
      <c r="C1" s="1" t="s">
        <v>1</v>
      </c>
      <c r="D1" s="184" t="s">
        <v>21</v>
      </c>
      <c r="E1" s="78"/>
      <c r="F1" s="155" t="s">
        <v>70</v>
      </c>
      <c r="G1" s="156"/>
      <c r="H1" s="155" t="s">
        <v>84</v>
      </c>
      <c r="I1" s="156"/>
      <c r="J1" s="155" t="s">
        <v>83</v>
      </c>
      <c r="K1" s="156"/>
      <c r="L1" s="172" t="s">
        <v>150</v>
      </c>
      <c r="M1" s="173"/>
      <c r="N1" s="172" t="s">
        <v>82</v>
      </c>
      <c r="O1" s="173"/>
      <c r="P1" s="155" t="s">
        <v>87</v>
      </c>
      <c r="Q1" s="156"/>
      <c r="R1" s="155" t="s">
        <v>151</v>
      </c>
      <c r="S1" s="156"/>
      <c r="T1" s="155" t="s">
        <v>85</v>
      </c>
      <c r="U1" s="156"/>
      <c r="V1" s="155" t="s">
        <v>86</v>
      </c>
      <c r="W1" s="156"/>
      <c r="X1" s="155" t="s">
        <v>167</v>
      </c>
      <c r="Y1" s="156"/>
      <c r="Z1" s="155" t="s">
        <v>44</v>
      </c>
      <c r="AA1" s="156"/>
      <c r="AB1" s="115" t="s">
        <v>22</v>
      </c>
      <c r="AG1" s="157"/>
      <c r="AH1" s="157"/>
    </row>
    <row r="2" spans="1:34" ht="12.75" customHeight="1">
      <c r="A2" s="158"/>
      <c r="B2" s="176" t="s">
        <v>39</v>
      </c>
      <c r="C2" s="177"/>
      <c r="D2" s="185"/>
      <c r="E2" s="4">
        <v>13</v>
      </c>
      <c r="F2" s="165"/>
      <c r="G2" s="166"/>
      <c r="H2" s="167"/>
      <c r="I2" s="168"/>
      <c r="J2" s="169">
        <v>5.4</v>
      </c>
      <c r="K2" s="170"/>
      <c r="L2" s="139" t="s">
        <v>81</v>
      </c>
      <c r="M2" s="140"/>
      <c r="N2" s="134"/>
      <c r="O2" s="135"/>
      <c r="P2" s="171">
        <v>13.6</v>
      </c>
      <c r="Q2" s="170"/>
      <c r="R2" s="139">
        <v>9</v>
      </c>
      <c r="S2" s="140"/>
      <c r="T2" s="171">
        <v>12</v>
      </c>
      <c r="U2" s="170"/>
      <c r="V2" s="169">
        <v>12</v>
      </c>
      <c r="W2" s="170"/>
      <c r="X2" s="134"/>
      <c r="Y2" s="135"/>
      <c r="Z2" s="141">
        <v>4.1</v>
      </c>
      <c r="AA2" s="142"/>
      <c r="AB2" s="116"/>
      <c r="AG2" s="138"/>
      <c r="AH2" s="138"/>
    </row>
    <row r="3" spans="1:34" ht="12.75" customHeight="1">
      <c r="A3" s="158"/>
      <c r="B3" s="176"/>
      <c r="C3" s="177"/>
      <c r="D3" s="185"/>
      <c r="E3" s="99" t="s">
        <v>74</v>
      </c>
      <c r="F3" s="149"/>
      <c r="G3" s="150"/>
      <c r="H3" s="149"/>
      <c r="I3" s="150"/>
      <c r="J3" s="154">
        <v>5.4</v>
      </c>
      <c r="K3" s="153"/>
      <c r="L3" s="139" t="s">
        <v>81</v>
      </c>
      <c r="M3" s="140"/>
      <c r="N3" s="134"/>
      <c r="O3" s="135"/>
      <c r="P3" s="152">
        <v>13.6</v>
      </c>
      <c r="Q3" s="153"/>
      <c r="R3" s="139">
        <v>9</v>
      </c>
      <c r="S3" s="140"/>
      <c r="T3" s="152">
        <v>12</v>
      </c>
      <c r="U3" s="153"/>
      <c r="V3" s="154">
        <v>12</v>
      </c>
      <c r="W3" s="153"/>
      <c r="X3" s="134"/>
      <c r="Y3" s="135"/>
      <c r="Z3" s="141">
        <v>4.1</v>
      </c>
      <c r="AA3" s="142"/>
      <c r="AB3" s="116"/>
      <c r="AG3" s="95"/>
      <c r="AH3" s="95"/>
    </row>
    <row r="4" spans="1:34" ht="12.75" customHeight="1">
      <c r="A4" s="158"/>
      <c r="B4" s="178"/>
      <c r="C4" s="179"/>
      <c r="D4" s="185"/>
      <c r="E4" s="5">
        <v>15</v>
      </c>
      <c r="F4" s="149"/>
      <c r="G4" s="150"/>
      <c r="H4" s="151">
        <v>35.2</v>
      </c>
      <c r="I4" s="142"/>
      <c r="J4" s="148">
        <v>9.6</v>
      </c>
      <c r="K4" s="140"/>
      <c r="L4" s="139" t="s">
        <v>80</v>
      </c>
      <c r="M4" s="140"/>
      <c r="N4" s="134"/>
      <c r="O4" s="135"/>
      <c r="P4" s="139">
        <v>40.8</v>
      </c>
      <c r="Q4" s="140"/>
      <c r="R4" s="139">
        <v>13.9</v>
      </c>
      <c r="S4" s="140"/>
      <c r="T4" s="139">
        <v>41.6</v>
      </c>
      <c r="U4" s="140"/>
      <c r="V4" s="148">
        <v>44</v>
      </c>
      <c r="W4" s="140"/>
      <c r="X4" s="134"/>
      <c r="Y4" s="135"/>
      <c r="Z4" s="141">
        <v>4.1</v>
      </c>
      <c r="AA4" s="142"/>
      <c r="AB4" s="116"/>
      <c r="AG4" s="138"/>
      <c r="AH4" s="138"/>
    </row>
    <row r="5" spans="1:34" ht="12.75" customHeight="1">
      <c r="A5" s="158"/>
      <c r="B5" s="178"/>
      <c r="C5" s="179"/>
      <c r="D5" s="185"/>
      <c r="E5" s="5" t="s">
        <v>75</v>
      </c>
      <c r="F5" s="149"/>
      <c r="G5" s="150"/>
      <c r="H5" s="151">
        <v>35.2</v>
      </c>
      <c r="I5" s="142"/>
      <c r="J5" s="148">
        <v>9.6</v>
      </c>
      <c r="K5" s="140"/>
      <c r="L5" s="139" t="s">
        <v>80</v>
      </c>
      <c r="M5" s="140"/>
      <c r="N5" s="134"/>
      <c r="O5" s="135"/>
      <c r="P5" s="139">
        <v>40.8</v>
      </c>
      <c r="Q5" s="140"/>
      <c r="R5" s="139">
        <v>13.9</v>
      </c>
      <c r="S5" s="140"/>
      <c r="T5" s="139">
        <v>41.6</v>
      </c>
      <c r="U5" s="140"/>
      <c r="V5" s="148">
        <v>44</v>
      </c>
      <c r="W5" s="140"/>
      <c r="X5" s="134"/>
      <c r="Y5" s="135"/>
      <c r="Z5" s="141">
        <v>4.1</v>
      </c>
      <c r="AA5" s="142"/>
      <c r="AB5" s="116"/>
      <c r="AG5" s="95"/>
      <c r="AH5" s="95"/>
    </row>
    <row r="6" spans="1:34" ht="12.75" customHeight="1">
      <c r="A6" s="158"/>
      <c r="B6" s="178"/>
      <c r="C6" s="179"/>
      <c r="D6" s="185"/>
      <c r="E6" s="5">
        <v>17</v>
      </c>
      <c r="F6" s="149"/>
      <c r="G6" s="150"/>
      <c r="H6" s="151">
        <v>70.4</v>
      </c>
      <c r="I6" s="142"/>
      <c r="J6" s="148">
        <v>14.4</v>
      </c>
      <c r="K6" s="140"/>
      <c r="L6" s="139" t="s">
        <v>79</v>
      </c>
      <c r="M6" s="140"/>
      <c r="N6" s="139">
        <v>12.6</v>
      </c>
      <c r="O6" s="140"/>
      <c r="P6" s="139">
        <v>61.2</v>
      </c>
      <c r="Q6" s="140"/>
      <c r="R6" s="139">
        <v>13.9</v>
      </c>
      <c r="S6" s="140"/>
      <c r="T6" s="139">
        <v>62.4</v>
      </c>
      <c r="U6" s="140"/>
      <c r="V6" s="139">
        <v>66</v>
      </c>
      <c r="W6" s="140"/>
      <c r="X6" s="139">
        <v>22.5</v>
      </c>
      <c r="Y6" s="140"/>
      <c r="Z6" s="141">
        <v>7.6</v>
      </c>
      <c r="AA6" s="142"/>
      <c r="AB6" s="116"/>
      <c r="AG6" s="138"/>
      <c r="AH6" s="138"/>
    </row>
    <row r="7" spans="1:34" ht="12.75" customHeight="1">
      <c r="A7" s="158"/>
      <c r="B7" s="180"/>
      <c r="C7" s="181"/>
      <c r="D7" s="185"/>
      <c r="E7" s="100" t="s">
        <v>76</v>
      </c>
      <c r="F7" s="149"/>
      <c r="G7" s="150"/>
      <c r="H7" s="151">
        <v>70.4</v>
      </c>
      <c r="I7" s="142"/>
      <c r="J7" s="148">
        <v>14.4</v>
      </c>
      <c r="K7" s="140"/>
      <c r="L7" s="139" t="s">
        <v>78</v>
      </c>
      <c r="M7" s="140"/>
      <c r="N7" s="139">
        <v>12.6</v>
      </c>
      <c r="O7" s="140"/>
      <c r="P7" s="134"/>
      <c r="Q7" s="135"/>
      <c r="R7" s="139">
        <v>13.9</v>
      </c>
      <c r="S7" s="140"/>
      <c r="T7" s="134"/>
      <c r="U7" s="135"/>
      <c r="V7" s="139">
        <v>66</v>
      </c>
      <c r="W7" s="140"/>
      <c r="X7" s="139">
        <v>22.5</v>
      </c>
      <c r="Y7" s="140"/>
      <c r="Z7" s="141">
        <v>7.6</v>
      </c>
      <c r="AA7" s="142"/>
      <c r="AB7" s="116"/>
      <c r="AG7" s="95"/>
      <c r="AH7" s="95"/>
    </row>
    <row r="8" spans="1:34" ht="12.75" customHeight="1">
      <c r="A8" s="158"/>
      <c r="B8" s="182"/>
      <c r="C8" s="183"/>
      <c r="D8" s="185"/>
      <c r="E8" s="79" t="s">
        <v>2</v>
      </c>
      <c r="F8" s="143">
        <v>86.4</v>
      </c>
      <c r="G8" s="137"/>
      <c r="H8" s="143">
        <v>105.6</v>
      </c>
      <c r="I8" s="137"/>
      <c r="J8" s="144"/>
      <c r="K8" s="145"/>
      <c r="L8" s="146" t="s">
        <v>77</v>
      </c>
      <c r="M8" s="147"/>
      <c r="N8" s="146">
        <v>12.6</v>
      </c>
      <c r="O8" s="147"/>
      <c r="P8" s="146">
        <v>95.2</v>
      </c>
      <c r="Q8" s="147"/>
      <c r="R8" s="139">
        <v>27.8</v>
      </c>
      <c r="S8" s="140"/>
      <c r="T8" s="146">
        <v>104</v>
      </c>
      <c r="U8" s="147"/>
      <c r="V8" s="146">
        <v>110</v>
      </c>
      <c r="W8" s="147"/>
      <c r="X8" s="134"/>
      <c r="Y8" s="135"/>
      <c r="Z8" s="136">
        <v>7.6</v>
      </c>
      <c r="AA8" s="137"/>
      <c r="AB8" s="116"/>
      <c r="AG8" s="138"/>
      <c r="AH8" s="138"/>
    </row>
    <row r="9" spans="1:28" ht="34.5" customHeight="1">
      <c r="A9" s="2"/>
      <c r="B9" s="9" t="s">
        <v>14</v>
      </c>
      <c r="C9" s="86"/>
      <c r="D9" s="186"/>
      <c r="E9" s="75"/>
      <c r="F9" s="10" t="s">
        <v>3</v>
      </c>
      <c r="G9" s="11" t="s">
        <v>4</v>
      </c>
      <c r="H9" s="10" t="s">
        <v>3</v>
      </c>
      <c r="I9" s="11" t="s">
        <v>4</v>
      </c>
      <c r="J9" s="10" t="s">
        <v>3</v>
      </c>
      <c r="K9" s="11" t="s">
        <v>4</v>
      </c>
      <c r="L9" s="10" t="s">
        <v>3</v>
      </c>
      <c r="M9" s="11" t="s">
        <v>4</v>
      </c>
      <c r="N9" s="10" t="s">
        <v>3</v>
      </c>
      <c r="O9" s="11" t="s">
        <v>4</v>
      </c>
      <c r="P9" s="10" t="s">
        <v>3</v>
      </c>
      <c r="Q9" s="11" t="s">
        <v>4</v>
      </c>
      <c r="R9" s="10" t="s">
        <v>3</v>
      </c>
      <c r="S9" s="11" t="s">
        <v>4</v>
      </c>
      <c r="T9" s="10" t="s">
        <v>3</v>
      </c>
      <c r="U9" s="11" t="s">
        <v>4</v>
      </c>
      <c r="V9" s="10" t="s">
        <v>3</v>
      </c>
      <c r="W9" s="11" t="s">
        <v>4</v>
      </c>
      <c r="X9" s="10" t="s">
        <v>3</v>
      </c>
      <c r="Y9" s="11" t="s">
        <v>4</v>
      </c>
      <c r="Z9" s="10" t="s">
        <v>3</v>
      </c>
      <c r="AA9" s="11" t="s">
        <v>4</v>
      </c>
      <c r="AB9" s="117"/>
    </row>
    <row r="10" spans="1:28" ht="12.75">
      <c r="A10" s="3" t="s">
        <v>5</v>
      </c>
      <c r="B10" s="6" t="s">
        <v>153</v>
      </c>
      <c r="C10" s="6" t="s">
        <v>45</v>
      </c>
      <c r="D10" s="62">
        <f aca="true" t="shared" si="0" ref="D10:D16">COUNTIF(F10:AA10,"*)")</f>
        <v>1</v>
      </c>
      <c r="E10" s="68">
        <f aca="true" t="shared" si="1" ref="E10:E15">SUM(G10+I10+K10+M10+O10+Q10+S10+U10+W10+Y10+AA10)</f>
        <v>22</v>
      </c>
      <c r="F10" s="61" t="s">
        <v>103</v>
      </c>
      <c r="G10" s="43"/>
      <c r="H10" s="61" t="s">
        <v>103</v>
      </c>
      <c r="I10" s="43"/>
      <c r="J10" s="61">
        <v>1</v>
      </c>
      <c r="K10" s="43">
        <v>6</v>
      </c>
      <c r="L10" s="112" t="s">
        <v>105</v>
      </c>
      <c r="M10" s="43"/>
      <c r="N10" s="61" t="s">
        <v>103</v>
      </c>
      <c r="O10" s="43"/>
      <c r="P10" s="21" t="s">
        <v>103</v>
      </c>
      <c r="Q10" s="43"/>
      <c r="R10" s="61">
        <v>1</v>
      </c>
      <c r="S10" s="43">
        <v>6</v>
      </c>
      <c r="T10" s="61">
        <v>12</v>
      </c>
      <c r="U10" s="43">
        <v>1</v>
      </c>
      <c r="V10" s="61">
        <v>3</v>
      </c>
      <c r="W10" s="43">
        <v>6</v>
      </c>
      <c r="X10" s="61" t="s">
        <v>103</v>
      </c>
      <c r="Y10" s="43"/>
      <c r="Z10" s="61">
        <v>3</v>
      </c>
      <c r="AA10" s="43">
        <v>3</v>
      </c>
      <c r="AB10" s="62"/>
    </row>
    <row r="11" spans="1:28" ht="12.75">
      <c r="A11" s="3" t="s">
        <v>6</v>
      </c>
      <c r="B11" s="6" t="s">
        <v>120</v>
      </c>
      <c r="C11" s="6" t="s">
        <v>40</v>
      </c>
      <c r="D11" s="49">
        <f t="shared" si="0"/>
        <v>1</v>
      </c>
      <c r="E11" s="68">
        <f t="shared" si="1"/>
        <v>16</v>
      </c>
      <c r="F11" s="13" t="s">
        <v>103</v>
      </c>
      <c r="G11" s="14"/>
      <c r="H11" s="13" t="s">
        <v>103</v>
      </c>
      <c r="I11" s="14"/>
      <c r="J11" s="13">
        <v>7</v>
      </c>
      <c r="K11" s="14">
        <v>1</v>
      </c>
      <c r="L11" s="12" t="s">
        <v>126</v>
      </c>
      <c r="M11" s="14">
        <v>6</v>
      </c>
      <c r="N11" s="12" t="s">
        <v>103</v>
      </c>
      <c r="O11" s="14"/>
      <c r="P11" s="113" t="s">
        <v>105</v>
      </c>
      <c r="Q11" s="14"/>
      <c r="R11" s="12">
        <v>4</v>
      </c>
      <c r="S11" s="14">
        <v>2</v>
      </c>
      <c r="T11" s="12">
        <v>3</v>
      </c>
      <c r="U11" s="14">
        <v>6</v>
      </c>
      <c r="V11" s="12">
        <v>9</v>
      </c>
      <c r="W11" s="14">
        <v>1</v>
      </c>
      <c r="X11" s="13" t="s">
        <v>103</v>
      </c>
      <c r="Y11" s="14"/>
      <c r="Z11" s="13" t="s">
        <v>145</v>
      </c>
      <c r="AA11" s="14"/>
      <c r="AB11" s="47"/>
    </row>
    <row r="12" spans="1:28" ht="12.75">
      <c r="A12" s="3" t="s">
        <v>7</v>
      </c>
      <c r="B12" s="6" t="s">
        <v>154</v>
      </c>
      <c r="C12" s="29" t="s">
        <v>114</v>
      </c>
      <c r="D12" s="49">
        <f t="shared" si="0"/>
        <v>1</v>
      </c>
      <c r="E12" s="68">
        <f t="shared" si="1"/>
        <v>15</v>
      </c>
      <c r="F12" s="13" t="s">
        <v>103</v>
      </c>
      <c r="G12" s="14"/>
      <c r="H12" s="13" t="s">
        <v>103</v>
      </c>
      <c r="I12" s="14"/>
      <c r="J12" s="13">
        <v>3</v>
      </c>
      <c r="K12" s="14">
        <v>3</v>
      </c>
      <c r="L12" s="111" t="s">
        <v>105</v>
      </c>
      <c r="M12" s="14"/>
      <c r="N12" s="13" t="s">
        <v>103</v>
      </c>
      <c r="O12" s="14"/>
      <c r="P12" s="12">
        <v>5</v>
      </c>
      <c r="Q12" s="14">
        <v>4</v>
      </c>
      <c r="R12" s="12">
        <v>2</v>
      </c>
      <c r="S12" s="14">
        <v>4</v>
      </c>
      <c r="T12" s="12" t="s">
        <v>103</v>
      </c>
      <c r="U12" s="14"/>
      <c r="V12" s="12" t="s">
        <v>103</v>
      </c>
      <c r="W12" s="14"/>
      <c r="X12" s="13" t="s">
        <v>103</v>
      </c>
      <c r="Y12" s="14"/>
      <c r="Z12" s="13">
        <v>2</v>
      </c>
      <c r="AA12" s="14">
        <v>4</v>
      </c>
      <c r="AB12" s="47"/>
    </row>
    <row r="13" spans="1:28" ht="12.75">
      <c r="A13" s="3" t="s">
        <v>8</v>
      </c>
      <c r="B13" s="39" t="s">
        <v>121</v>
      </c>
      <c r="C13" s="6" t="s">
        <v>41</v>
      </c>
      <c r="D13" s="49">
        <f t="shared" si="0"/>
        <v>1</v>
      </c>
      <c r="E13" s="68">
        <f t="shared" si="1"/>
        <v>11</v>
      </c>
      <c r="F13" s="21" t="s">
        <v>103</v>
      </c>
      <c r="G13" s="30"/>
      <c r="H13" s="21" t="s">
        <v>103</v>
      </c>
      <c r="I13" s="30"/>
      <c r="J13" s="21">
        <v>4</v>
      </c>
      <c r="K13" s="30">
        <v>2</v>
      </c>
      <c r="L13" s="21" t="s">
        <v>127</v>
      </c>
      <c r="M13" s="30">
        <v>1</v>
      </c>
      <c r="N13" s="21" t="s">
        <v>103</v>
      </c>
      <c r="O13" s="30"/>
      <c r="P13" s="12">
        <v>11</v>
      </c>
      <c r="Q13" s="30">
        <v>1</v>
      </c>
      <c r="R13" s="12">
        <v>7</v>
      </c>
      <c r="S13" s="30">
        <v>1</v>
      </c>
      <c r="T13" s="12">
        <v>4</v>
      </c>
      <c r="U13" s="30">
        <v>5</v>
      </c>
      <c r="V13" s="12">
        <v>12</v>
      </c>
      <c r="W13" s="30">
        <v>1</v>
      </c>
      <c r="X13" s="21" t="s">
        <v>103</v>
      </c>
      <c r="Y13" s="30"/>
      <c r="Z13" s="21" t="s">
        <v>105</v>
      </c>
      <c r="AA13" s="30"/>
      <c r="AB13" s="72"/>
    </row>
    <row r="14" spans="1:28" ht="12.75">
      <c r="A14" s="3" t="s">
        <v>9</v>
      </c>
      <c r="B14" s="29" t="s">
        <v>155</v>
      </c>
      <c r="C14" s="6" t="s">
        <v>40</v>
      </c>
      <c r="D14" s="49">
        <f t="shared" si="0"/>
        <v>1</v>
      </c>
      <c r="E14" s="68">
        <f t="shared" si="1"/>
        <v>9</v>
      </c>
      <c r="F14" s="21" t="s">
        <v>103</v>
      </c>
      <c r="G14" s="30"/>
      <c r="H14" s="21" t="s">
        <v>103</v>
      </c>
      <c r="I14" s="30"/>
      <c r="J14" s="21">
        <v>2</v>
      </c>
      <c r="K14" s="30">
        <v>4</v>
      </c>
      <c r="L14" s="111" t="s">
        <v>105</v>
      </c>
      <c r="M14" s="30"/>
      <c r="N14" s="21" t="s">
        <v>103</v>
      </c>
      <c r="O14" s="30"/>
      <c r="P14" s="12" t="s">
        <v>103</v>
      </c>
      <c r="Q14" s="30"/>
      <c r="R14" s="12">
        <v>3</v>
      </c>
      <c r="S14" s="30">
        <v>3</v>
      </c>
      <c r="T14" s="12" t="s">
        <v>103</v>
      </c>
      <c r="U14" s="30"/>
      <c r="V14" s="12" t="s">
        <v>103</v>
      </c>
      <c r="W14" s="30"/>
      <c r="X14" s="21" t="s">
        <v>103</v>
      </c>
      <c r="Y14" s="30"/>
      <c r="Z14" s="21">
        <v>4</v>
      </c>
      <c r="AA14" s="30">
        <v>2</v>
      </c>
      <c r="AB14" s="72"/>
    </row>
    <row r="15" spans="1:28" ht="12.75">
      <c r="A15" s="3" t="s">
        <v>10</v>
      </c>
      <c r="B15" s="29" t="s">
        <v>156</v>
      </c>
      <c r="C15" s="29" t="s">
        <v>45</v>
      </c>
      <c r="D15" s="47">
        <f t="shared" si="0"/>
        <v>1</v>
      </c>
      <c r="E15" s="68">
        <f t="shared" si="1"/>
        <v>2</v>
      </c>
      <c r="F15" s="13" t="s">
        <v>103</v>
      </c>
      <c r="G15" s="14"/>
      <c r="H15" s="21" t="s">
        <v>103</v>
      </c>
      <c r="I15" s="30"/>
      <c r="J15" s="21">
        <v>8</v>
      </c>
      <c r="K15" s="30">
        <v>1</v>
      </c>
      <c r="L15" s="111" t="s">
        <v>105</v>
      </c>
      <c r="M15" s="30"/>
      <c r="N15" s="21" t="s">
        <v>103</v>
      </c>
      <c r="O15" s="30"/>
      <c r="P15" s="90" t="s">
        <v>103</v>
      </c>
      <c r="Q15" s="30"/>
      <c r="R15" s="90">
        <v>5</v>
      </c>
      <c r="S15" s="30">
        <v>1</v>
      </c>
      <c r="T15" s="90" t="s">
        <v>103</v>
      </c>
      <c r="U15" s="30"/>
      <c r="V15" s="90" t="s">
        <v>103</v>
      </c>
      <c r="W15" s="30"/>
      <c r="X15" s="21" t="s">
        <v>103</v>
      </c>
      <c r="Y15" s="30"/>
      <c r="Z15" s="21" t="s">
        <v>145</v>
      </c>
      <c r="AA15" s="30"/>
      <c r="AB15" s="72"/>
    </row>
    <row r="16" spans="1:28" ht="12.75">
      <c r="A16" s="3"/>
      <c r="B16" s="7"/>
      <c r="C16" s="7"/>
      <c r="D16" s="50">
        <f t="shared" si="0"/>
        <v>0</v>
      </c>
      <c r="E16" s="76"/>
      <c r="F16" s="119"/>
      <c r="G16" s="120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6"/>
      <c r="T16" s="15"/>
      <c r="U16" s="16"/>
      <c r="V16" s="15"/>
      <c r="W16" s="16"/>
      <c r="X16" s="15"/>
      <c r="Y16" s="16"/>
      <c r="Z16" s="15"/>
      <c r="AA16" s="16"/>
      <c r="AB16" s="48">
        <f>AD16+AE16</f>
        <v>0</v>
      </c>
    </row>
  </sheetData>
  <sheetProtection/>
  <mergeCells count="96">
    <mergeCell ref="D1:D9"/>
    <mergeCell ref="F1:G1"/>
    <mergeCell ref="H1:I1"/>
    <mergeCell ref="J1:K1"/>
    <mergeCell ref="L1:M1"/>
    <mergeCell ref="N1:O1"/>
    <mergeCell ref="F7:G7"/>
    <mergeCell ref="H7:I7"/>
    <mergeCell ref="J7:K7"/>
    <mergeCell ref="L7:M7"/>
    <mergeCell ref="F5:G5"/>
    <mergeCell ref="P2:Q2"/>
    <mergeCell ref="P1:Q1"/>
    <mergeCell ref="R1:S1"/>
    <mergeCell ref="T1:U1"/>
    <mergeCell ref="V1:W1"/>
    <mergeCell ref="T2:U2"/>
    <mergeCell ref="V2:W2"/>
    <mergeCell ref="F3:G3"/>
    <mergeCell ref="H3:I3"/>
    <mergeCell ref="J3:K3"/>
    <mergeCell ref="L3:M3"/>
    <mergeCell ref="N2:O2"/>
    <mergeCell ref="N3:O3"/>
    <mergeCell ref="Z1:AA1"/>
    <mergeCell ref="AG1:AH1"/>
    <mergeCell ref="X1:Y1"/>
    <mergeCell ref="AG2:AH2"/>
    <mergeCell ref="A2:A8"/>
    <mergeCell ref="B2:C8"/>
    <mergeCell ref="F2:G2"/>
    <mergeCell ref="H2:I2"/>
    <mergeCell ref="J2:K2"/>
    <mergeCell ref="L2:M2"/>
    <mergeCell ref="P3:Q3"/>
    <mergeCell ref="R3:S3"/>
    <mergeCell ref="T3:U3"/>
    <mergeCell ref="R2:S2"/>
    <mergeCell ref="AG4:AH4"/>
    <mergeCell ref="V3:W3"/>
    <mergeCell ref="X3:Y3"/>
    <mergeCell ref="Z3:AA3"/>
    <mergeCell ref="X2:Y2"/>
    <mergeCell ref="Z2:AA2"/>
    <mergeCell ref="F4:G4"/>
    <mergeCell ref="H4:I4"/>
    <mergeCell ref="J4:K4"/>
    <mergeCell ref="L4:M4"/>
    <mergeCell ref="N4:O4"/>
    <mergeCell ref="P4:Q4"/>
    <mergeCell ref="P5:Q5"/>
    <mergeCell ref="R4:S4"/>
    <mergeCell ref="T4:U4"/>
    <mergeCell ref="V4:W4"/>
    <mergeCell ref="X4:Y4"/>
    <mergeCell ref="Z4:AA4"/>
    <mergeCell ref="Z5:AA5"/>
    <mergeCell ref="F6:G6"/>
    <mergeCell ref="H6:I6"/>
    <mergeCell ref="J6:K6"/>
    <mergeCell ref="L6:M6"/>
    <mergeCell ref="N6:O6"/>
    <mergeCell ref="H5:I5"/>
    <mergeCell ref="J5:K5"/>
    <mergeCell ref="L5:M5"/>
    <mergeCell ref="N5:O5"/>
    <mergeCell ref="T6:U6"/>
    <mergeCell ref="V6:W6"/>
    <mergeCell ref="X6:Y6"/>
    <mergeCell ref="R5:S5"/>
    <mergeCell ref="T5:U5"/>
    <mergeCell ref="V5:W5"/>
    <mergeCell ref="X5:Y5"/>
    <mergeCell ref="Z6:AA6"/>
    <mergeCell ref="AG6:AH6"/>
    <mergeCell ref="R8:S8"/>
    <mergeCell ref="N7:O7"/>
    <mergeCell ref="P7:Q7"/>
    <mergeCell ref="R7:S7"/>
    <mergeCell ref="T8:U8"/>
    <mergeCell ref="V8:W8"/>
    <mergeCell ref="P6:Q6"/>
    <mergeCell ref="R6:S6"/>
    <mergeCell ref="F8:G8"/>
    <mergeCell ref="H8:I8"/>
    <mergeCell ref="J8:K8"/>
    <mergeCell ref="L8:M8"/>
    <mergeCell ref="N8:O8"/>
    <mergeCell ref="P8:Q8"/>
    <mergeCell ref="X8:Y8"/>
    <mergeCell ref="Z8:AA8"/>
    <mergeCell ref="AG8:AH8"/>
    <mergeCell ref="X7:Y7"/>
    <mergeCell ref="Z7:AA7"/>
    <mergeCell ref="T7:U7"/>
    <mergeCell ref="V7:W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AH19"/>
  <sheetViews>
    <sheetView showZeros="0" zoomScale="90" zoomScaleNormal="90" zoomScalePageLayoutView="0" workbookViewId="0" topLeftCell="A1">
      <pane xSplit="3" topLeftCell="D1" activePane="topRight" state="frozen"/>
      <selection pane="topLeft" activeCell="AD9" sqref="AD9"/>
      <selection pane="topRight" activeCell="A15" sqref="A15:AB19"/>
    </sheetView>
  </sheetViews>
  <sheetFormatPr defaultColWidth="11.421875" defaultRowHeight="12.75"/>
  <cols>
    <col min="1" max="1" width="3.28125" style="0" customWidth="1"/>
    <col min="2" max="2" width="20.7109375" style="0" customWidth="1"/>
    <col min="3" max="3" width="38.00390625" style="0" customWidth="1"/>
    <col min="4" max="4" width="2.7109375" style="73" customWidth="1"/>
    <col min="5" max="5" width="4.7109375" style="17" customWidth="1"/>
    <col min="6" max="27" width="3.8515625" style="17" customWidth="1"/>
    <col min="28" max="28" width="3.00390625" style="51" customWidth="1"/>
    <col min="29" max="29" width="0" style="52" hidden="1" customWidth="1"/>
    <col min="30" max="30" width="7.28125" style="51" customWidth="1"/>
    <col min="31" max="31" width="5.28125" style="17" customWidth="1"/>
    <col min="32" max="32" width="4.7109375" style="0" customWidth="1"/>
  </cols>
  <sheetData>
    <row r="1" spans="1:34" ht="104.25" customHeight="1">
      <c r="A1" s="8"/>
      <c r="B1" s="1" t="s">
        <v>0</v>
      </c>
      <c r="C1" s="1" t="s">
        <v>1</v>
      </c>
      <c r="D1" s="108" t="s">
        <v>21</v>
      </c>
      <c r="E1" s="78"/>
      <c r="F1" s="155" t="s">
        <v>70</v>
      </c>
      <c r="G1" s="156"/>
      <c r="H1" s="155" t="s">
        <v>84</v>
      </c>
      <c r="I1" s="156"/>
      <c r="J1" s="155" t="s">
        <v>83</v>
      </c>
      <c r="K1" s="156"/>
      <c r="L1" s="172" t="s">
        <v>150</v>
      </c>
      <c r="M1" s="173"/>
      <c r="N1" s="172" t="s">
        <v>82</v>
      </c>
      <c r="O1" s="173"/>
      <c r="P1" s="155" t="s">
        <v>87</v>
      </c>
      <c r="Q1" s="156"/>
      <c r="R1" s="155" t="s">
        <v>151</v>
      </c>
      <c r="S1" s="156"/>
      <c r="T1" s="155" t="s">
        <v>85</v>
      </c>
      <c r="U1" s="156"/>
      <c r="V1" s="155" t="s">
        <v>86</v>
      </c>
      <c r="W1" s="156"/>
      <c r="X1" s="155" t="s">
        <v>167</v>
      </c>
      <c r="Y1" s="156"/>
      <c r="Z1" s="155" t="s">
        <v>44</v>
      </c>
      <c r="AA1" s="156"/>
      <c r="AB1" s="115" t="s">
        <v>22</v>
      </c>
      <c r="AG1" s="157"/>
      <c r="AH1" s="157"/>
    </row>
    <row r="2" spans="1:34" ht="12.75" customHeight="1">
      <c r="A2" s="158"/>
      <c r="B2" s="159" t="s">
        <v>39</v>
      </c>
      <c r="C2" s="160"/>
      <c r="D2" s="109"/>
      <c r="E2" s="4">
        <v>13</v>
      </c>
      <c r="F2" s="165"/>
      <c r="G2" s="166"/>
      <c r="H2" s="167"/>
      <c r="I2" s="168"/>
      <c r="J2" s="169">
        <v>5.4</v>
      </c>
      <c r="K2" s="170"/>
      <c r="L2" s="139" t="s">
        <v>81</v>
      </c>
      <c r="M2" s="140"/>
      <c r="N2" s="134"/>
      <c r="O2" s="135"/>
      <c r="P2" s="171">
        <v>13.6</v>
      </c>
      <c r="Q2" s="170"/>
      <c r="R2" s="139">
        <v>9</v>
      </c>
      <c r="S2" s="140"/>
      <c r="T2" s="171">
        <v>12</v>
      </c>
      <c r="U2" s="170"/>
      <c r="V2" s="169">
        <v>12</v>
      </c>
      <c r="W2" s="170"/>
      <c r="X2" s="134"/>
      <c r="Y2" s="135"/>
      <c r="Z2" s="141">
        <v>4.1</v>
      </c>
      <c r="AA2" s="142"/>
      <c r="AB2" s="116"/>
      <c r="AG2" s="138"/>
      <c r="AH2" s="138"/>
    </row>
    <row r="3" spans="1:34" ht="12.75" customHeight="1">
      <c r="A3" s="158"/>
      <c r="B3" s="159"/>
      <c r="C3" s="160"/>
      <c r="D3" s="109"/>
      <c r="E3" s="99" t="s">
        <v>74</v>
      </c>
      <c r="F3" s="149"/>
      <c r="G3" s="150"/>
      <c r="H3" s="149"/>
      <c r="I3" s="150"/>
      <c r="J3" s="154">
        <v>5.4</v>
      </c>
      <c r="K3" s="153"/>
      <c r="L3" s="139" t="s">
        <v>81</v>
      </c>
      <c r="M3" s="140"/>
      <c r="N3" s="134"/>
      <c r="O3" s="135"/>
      <c r="P3" s="152">
        <v>13.6</v>
      </c>
      <c r="Q3" s="153"/>
      <c r="R3" s="139">
        <v>9</v>
      </c>
      <c r="S3" s="140"/>
      <c r="T3" s="152">
        <v>12</v>
      </c>
      <c r="U3" s="153"/>
      <c r="V3" s="154">
        <v>12</v>
      </c>
      <c r="W3" s="153"/>
      <c r="X3" s="134"/>
      <c r="Y3" s="135"/>
      <c r="Z3" s="141">
        <v>4.1</v>
      </c>
      <c r="AA3" s="142"/>
      <c r="AB3" s="116"/>
      <c r="AG3" s="95"/>
      <c r="AH3" s="95"/>
    </row>
    <row r="4" spans="1:34" ht="12.75" customHeight="1">
      <c r="A4" s="158"/>
      <c r="B4" s="161"/>
      <c r="C4" s="162"/>
      <c r="D4" s="109"/>
      <c r="E4" s="5">
        <v>15</v>
      </c>
      <c r="F4" s="149"/>
      <c r="G4" s="150"/>
      <c r="H4" s="151">
        <v>35.2</v>
      </c>
      <c r="I4" s="142"/>
      <c r="J4" s="148">
        <v>9.6</v>
      </c>
      <c r="K4" s="140"/>
      <c r="L4" s="139" t="s">
        <v>80</v>
      </c>
      <c r="M4" s="140"/>
      <c r="N4" s="134"/>
      <c r="O4" s="135"/>
      <c r="P4" s="139">
        <v>40.8</v>
      </c>
      <c r="Q4" s="140"/>
      <c r="R4" s="139">
        <v>13.9</v>
      </c>
      <c r="S4" s="140"/>
      <c r="T4" s="139">
        <v>41.6</v>
      </c>
      <c r="U4" s="140"/>
      <c r="V4" s="148">
        <v>44</v>
      </c>
      <c r="W4" s="140"/>
      <c r="X4" s="134"/>
      <c r="Y4" s="135"/>
      <c r="Z4" s="141">
        <v>4.1</v>
      </c>
      <c r="AA4" s="142"/>
      <c r="AB4" s="116"/>
      <c r="AG4" s="138"/>
      <c r="AH4" s="138"/>
    </row>
    <row r="5" spans="1:34" ht="12.75" customHeight="1">
      <c r="A5" s="158"/>
      <c r="B5" s="161"/>
      <c r="C5" s="162"/>
      <c r="D5" s="109"/>
      <c r="E5" s="5" t="s">
        <v>75</v>
      </c>
      <c r="F5" s="149"/>
      <c r="G5" s="150"/>
      <c r="H5" s="151">
        <v>35.2</v>
      </c>
      <c r="I5" s="142"/>
      <c r="J5" s="148">
        <v>9.6</v>
      </c>
      <c r="K5" s="140"/>
      <c r="L5" s="139" t="s">
        <v>80</v>
      </c>
      <c r="M5" s="140"/>
      <c r="N5" s="134"/>
      <c r="O5" s="135"/>
      <c r="P5" s="139">
        <v>40.8</v>
      </c>
      <c r="Q5" s="140"/>
      <c r="R5" s="139">
        <v>13.9</v>
      </c>
      <c r="S5" s="140"/>
      <c r="T5" s="139">
        <v>41.6</v>
      </c>
      <c r="U5" s="140"/>
      <c r="V5" s="148">
        <v>44</v>
      </c>
      <c r="W5" s="140"/>
      <c r="X5" s="134"/>
      <c r="Y5" s="135"/>
      <c r="Z5" s="141">
        <v>4.1</v>
      </c>
      <c r="AA5" s="142"/>
      <c r="AB5" s="116"/>
      <c r="AG5" s="95"/>
      <c r="AH5" s="95"/>
    </row>
    <row r="6" spans="1:34" ht="12.75" customHeight="1">
      <c r="A6" s="158"/>
      <c r="B6" s="161"/>
      <c r="C6" s="162"/>
      <c r="D6" s="109"/>
      <c r="E6" s="5">
        <v>17</v>
      </c>
      <c r="F6" s="149"/>
      <c r="G6" s="150"/>
      <c r="H6" s="151">
        <v>70.4</v>
      </c>
      <c r="I6" s="142"/>
      <c r="J6" s="148">
        <v>14.4</v>
      </c>
      <c r="K6" s="140"/>
      <c r="L6" s="139" t="s">
        <v>79</v>
      </c>
      <c r="M6" s="140"/>
      <c r="N6" s="139">
        <v>12.6</v>
      </c>
      <c r="O6" s="140"/>
      <c r="P6" s="139">
        <v>61.2</v>
      </c>
      <c r="Q6" s="140"/>
      <c r="R6" s="139">
        <v>13.9</v>
      </c>
      <c r="S6" s="140"/>
      <c r="T6" s="139">
        <v>62.4</v>
      </c>
      <c r="U6" s="140"/>
      <c r="V6" s="139">
        <v>66</v>
      </c>
      <c r="W6" s="140"/>
      <c r="X6" s="139">
        <v>22.5</v>
      </c>
      <c r="Y6" s="140"/>
      <c r="Z6" s="141">
        <v>7.6</v>
      </c>
      <c r="AA6" s="142"/>
      <c r="AB6" s="116"/>
      <c r="AG6" s="138"/>
      <c r="AH6" s="138"/>
    </row>
    <row r="7" spans="1:34" ht="12.75" customHeight="1">
      <c r="A7" s="158"/>
      <c r="B7" s="163"/>
      <c r="C7" s="164"/>
      <c r="D7" s="109"/>
      <c r="E7" s="100" t="s">
        <v>76</v>
      </c>
      <c r="F7" s="149"/>
      <c r="G7" s="150"/>
      <c r="H7" s="151">
        <v>70.4</v>
      </c>
      <c r="I7" s="142"/>
      <c r="J7" s="148">
        <v>14.4</v>
      </c>
      <c r="K7" s="140"/>
      <c r="L7" s="139" t="s">
        <v>78</v>
      </c>
      <c r="M7" s="140"/>
      <c r="N7" s="139">
        <v>12.6</v>
      </c>
      <c r="O7" s="140"/>
      <c r="P7" s="134"/>
      <c r="Q7" s="135"/>
      <c r="R7" s="139">
        <v>13.9</v>
      </c>
      <c r="S7" s="140"/>
      <c r="T7" s="134"/>
      <c r="U7" s="135"/>
      <c r="V7" s="139">
        <v>66</v>
      </c>
      <c r="W7" s="140"/>
      <c r="X7" s="139">
        <v>22.5</v>
      </c>
      <c r="Y7" s="140"/>
      <c r="Z7" s="141">
        <v>7.6</v>
      </c>
      <c r="AA7" s="142"/>
      <c r="AB7" s="116"/>
      <c r="AG7" s="95"/>
      <c r="AH7" s="95"/>
    </row>
    <row r="8" spans="1:34" ht="12.75" customHeight="1">
      <c r="A8" s="158"/>
      <c r="B8" s="163"/>
      <c r="C8" s="164"/>
      <c r="D8" s="109"/>
      <c r="E8" s="79" t="s">
        <v>2</v>
      </c>
      <c r="F8" s="143">
        <v>86.4</v>
      </c>
      <c r="G8" s="137"/>
      <c r="H8" s="143">
        <v>105.6</v>
      </c>
      <c r="I8" s="137"/>
      <c r="J8" s="144"/>
      <c r="K8" s="145"/>
      <c r="L8" s="146" t="s">
        <v>77</v>
      </c>
      <c r="M8" s="147"/>
      <c r="N8" s="146">
        <v>12.6</v>
      </c>
      <c r="O8" s="147"/>
      <c r="P8" s="146">
        <v>95.2</v>
      </c>
      <c r="Q8" s="147"/>
      <c r="R8" s="139">
        <v>27.8</v>
      </c>
      <c r="S8" s="140"/>
      <c r="T8" s="146">
        <v>104</v>
      </c>
      <c r="U8" s="147"/>
      <c r="V8" s="146">
        <v>110</v>
      </c>
      <c r="W8" s="147"/>
      <c r="X8" s="134"/>
      <c r="Y8" s="135"/>
      <c r="Z8" s="136">
        <v>7.6</v>
      </c>
      <c r="AA8" s="137"/>
      <c r="AB8" s="116"/>
      <c r="AG8" s="138"/>
      <c r="AH8" s="138"/>
    </row>
    <row r="9" spans="1:28" ht="28.5">
      <c r="A9" s="2"/>
      <c r="B9" s="9" t="s">
        <v>172</v>
      </c>
      <c r="C9" s="86"/>
      <c r="D9" s="110"/>
      <c r="E9" s="75"/>
      <c r="F9" s="10" t="s">
        <v>3</v>
      </c>
      <c r="G9" s="11" t="s">
        <v>4</v>
      </c>
      <c r="H9" s="10" t="s">
        <v>3</v>
      </c>
      <c r="I9" s="11" t="s">
        <v>4</v>
      </c>
      <c r="J9" s="10" t="s">
        <v>3</v>
      </c>
      <c r="K9" s="11" t="s">
        <v>4</v>
      </c>
      <c r="L9" s="10" t="s">
        <v>3</v>
      </c>
      <c r="M9" s="11" t="s">
        <v>4</v>
      </c>
      <c r="N9" s="10" t="s">
        <v>3</v>
      </c>
      <c r="O9" s="11" t="s">
        <v>4</v>
      </c>
      <c r="P9" s="10" t="s">
        <v>3</v>
      </c>
      <c r="Q9" s="11" t="s">
        <v>4</v>
      </c>
      <c r="R9" s="10" t="s">
        <v>3</v>
      </c>
      <c r="S9" s="11" t="s">
        <v>4</v>
      </c>
      <c r="T9" s="10" t="s">
        <v>3</v>
      </c>
      <c r="U9" s="11" t="s">
        <v>4</v>
      </c>
      <c r="V9" s="10" t="s">
        <v>3</v>
      </c>
      <c r="W9" s="11" t="s">
        <v>4</v>
      </c>
      <c r="X9" s="10" t="s">
        <v>3</v>
      </c>
      <c r="Y9" s="11" t="s">
        <v>4</v>
      </c>
      <c r="Z9" s="10" t="s">
        <v>3</v>
      </c>
      <c r="AA9" s="11" t="s">
        <v>4</v>
      </c>
      <c r="AB9" s="117"/>
    </row>
    <row r="10" spans="1:34" s="52" customFormat="1" ht="12.75">
      <c r="A10" s="3" t="s">
        <v>5</v>
      </c>
      <c r="B10" s="6" t="s">
        <v>122</v>
      </c>
      <c r="C10" s="6" t="s">
        <v>41</v>
      </c>
      <c r="D10" s="62">
        <f aca="true" t="shared" si="0" ref="D10:D19">COUNTIF(F10:AA10,"*)")</f>
        <v>1</v>
      </c>
      <c r="E10" s="68">
        <f>SUM(G10+I10+K10+M10+O10+Q10+S10+U10+W10+Y10+AA10)</f>
        <v>21</v>
      </c>
      <c r="F10" s="61" t="s">
        <v>103</v>
      </c>
      <c r="G10" s="43"/>
      <c r="H10" s="61" t="s">
        <v>103</v>
      </c>
      <c r="I10" s="43"/>
      <c r="J10" s="61">
        <v>1</v>
      </c>
      <c r="K10" s="43">
        <v>6</v>
      </c>
      <c r="L10" s="61" t="s">
        <v>128</v>
      </c>
      <c r="M10" s="43">
        <v>3</v>
      </c>
      <c r="N10" s="61" t="s">
        <v>103</v>
      </c>
      <c r="O10" s="43"/>
      <c r="P10" s="61" t="s">
        <v>174</v>
      </c>
      <c r="Q10" s="43"/>
      <c r="R10" s="61">
        <v>4</v>
      </c>
      <c r="S10" s="43">
        <v>2</v>
      </c>
      <c r="T10" s="61">
        <v>4</v>
      </c>
      <c r="U10" s="43">
        <v>2</v>
      </c>
      <c r="V10" s="61">
        <v>4</v>
      </c>
      <c r="W10" s="43">
        <v>2</v>
      </c>
      <c r="X10" s="61" t="s">
        <v>103</v>
      </c>
      <c r="Y10" s="43"/>
      <c r="Z10" s="61">
        <v>1</v>
      </c>
      <c r="AA10" s="43">
        <v>6</v>
      </c>
      <c r="AB10" s="62">
        <v>1</v>
      </c>
      <c r="AD10" s="51"/>
      <c r="AE10" s="17"/>
      <c r="AF10"/>
      <c r="AG10"/>
      <c r="AH10"/>
    </row>
    <row r="11" spans="1:34" s="52" customFormat="1" ht="12.75">
      <c r="A11" s="3" t="s">
        <v>6</v>
      </c>
      <c r="B11" s="6" t="s">
        <v>123</v>
      </c>
      <c r="C11" s="6" t="s">
        <v>41</v>
      </c>
      <c r="D11" s="49">
        <f t="shared" si="0"/>
        <v>1</v>
      </c>
      <c r="E11" s="68">
        <f>SUM(G11+I11+K11+M11+O11+Q11+S11+U11+W11+Y11+AA11)</f>
        <v>11</v>
      </c>
      <c r="F11" s="12" t="s">
        <v>103</v>
      </c>
      <c r="G11" s="74"/>
      <c r="H11" s="12" t="s">
        <v>103</v>
      </c>
      <c r="I11" s="74"/>
      <c r="J11" s="12">
        <v>3</v>
      </c>
      <c r="K11" s="74">
        <v>3</v>
      </c>
      <c r="L11" s="12" t="s">
        <v>129</v>
      </c>
      <c r="M11" s="74">
        <v>1</v>
      </c>
      <c r="N11" s="12" t="s">
        <v>103</v>
      </c>
      <c r="O11" s="74"/>
      <c r="P11" s="111" t="s">
        <v>105</v>
      </c>
      <c r="Q11" s="74"/>
      <c r="R11" s="12">
        <v>5</v>
      </c>
      <c r="S11" s="74">
        <v>1</v>
      </c>
      <c r="T11" s="12">
        <v>9</v>
      </c>
      <c r="U11" s="74">
        <v>1</v>
      </c>
      <c r="V11" s="12">
        <v>7</v>
      </c>
      <c r="W11" s="74">
        <v>1</v>
      </c>
      <c r="X11" s="12" t="s">
        <v>103</v>
      </c>
      <c r="Y11" s="74"/>
      <c r="Z11" s="12">
        <v>2</v>
      </c>
      <c r="AA11" s="74">
        <v>4</v>
      </c>
      <c r="AB11" s="49"/>
      <c r="AD11" s="51"/>
      <c r="AE11" s="17"/>
      <c r="AF11"/>
      <c r="AG11"/>
      <c r="AH11"/>
    </row>
    <row r="12" spans="1:34" s="52" customFormat="1" ht="12.75">
      <c r="A12" s="3" t="s">
        <v>7</v>
      </c>
      <c r="B12" s="6" t="s">
        <v>152</v>
      </c>
      <c r="C12" s="29" t="s">
        <v>45</v>
      </c>
      <c r="D12" s="49">
        <f t="shared" si="0"/>
        <v>1</v>
      </c>
      <c r="E12" s="68">
        <f>SUM(G12+I12+K12+M12+O12+Q12+S12+U12+W12+Y12+AA12)</f>
        <v>10</v>
      </c>
      <c r="F12" s="13" t="s">
        <v>103</v>
      </c>
      <c r="G12" s="14"/>
      <c r="H12" s="13" t="s">
        <v>103</v>
      </c>
      <c r="I12" s="14"/>
      <c r="J12" s="13">
        <v>2</v>
      </c>
      <c r="K12" s="14">
        <v>4</v>
      </c>
      <c r="L12" s="111" t="s">
        <v>105</v>
      </c>
      <c r="M12" s="14"/>
      <c r="N12" s="12" t="s">
        <v>103</v>
      </c>
      <c r="O12" s="14"/>
      <c r="P12" s="111" t="s">
        <v>103</v>
      </c>
      <c r="Q12" s="14"/>
      <c r="R12" s="12">
        <v>2</v>
      </c>
      <c r="S12" s="14">
        <v>4</v>
      </c>
      <c r="T12" s="12">
        <v>5</v>
      </c>
      <c r="U12" s="14">
        <v>1</v>
      </c>
      <c r="V12" s="12">
        <v>5</v>
      </c>
      <c r="W12" s="14">
        <v>1</v>
      </c>
      <c r="X12" s="13" t="s">
        <v>103</v>
      </c>
      <c r="Y12" s="14"/>
      <c r="Z12" s="13" t="s">
        <v>145</v>
      </c>
      <c r="AA12" s="14"/>
      <c r="AB12" s="47"/>
      <c r="AD12" s="51"/>
      <c r="AE12" s="17"/>
      <c r="AF12"/>
      <c r="AG12"/>
      <c r="AH12"/>
    </row>
    <row r="13" spans="1:34" s="52" customFormat="1" ht="12.75">
      <c r="A13" s="3"/>
      <c r="B13" s="71"/>
      <c r="C13" s="7"/>
      <c r="D13" s="50">
        <f t="shared" si="0"/>
        <v>0</v>
      </c>
      <c r="E13" s="7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48"/>
      <c r="AD13" s="51"/>
      <c r="AE13" s="17"/>
      <c r="AF13"/>
      <c r="AG13"/>
      <c r="AH13"/>
    </row>
    <row r="14" spans="1:34" s="52" customFormat="1" ht="28.5">
      <c r="A14" s="2"/>
      <c r="B14" s="9" t="s">
        <v>15</v>
      </c>
      <c r="C14" s="86"/>
      <c r="D14" s="53">
        <f t="shared" si="0"/>
        <v>0</v>
      </c>
      <c r="E14" s="20"/>
      <c r="F14" s="10" t="s">
        <v>3</v>
      </c>
      <c r="G14" s="11" t="s">
        <v>4</v>
      </c>
      <c r="H14" s="10" t="s">
        <v>3</v>
      </c>
      <c r="I14" s="11" t="s">
        <v>4</v>
      </c>
      <c r="J14" s="10" t="s">
        <v>3</v>
      </c>
      <c r="K14" s="11" t="s">
        <v>4</v>
      </c>
      <c r="L14" s="10" t="s">
        <v>3</v>
      </c>
      <c r="M14" s="11" t="s">
        <v>4</v>
      </c>
      <c r="N14" s="10" t="s">
        <v>3</v>
      </c>
      <c r="O14" s="11" t="s">
        <v>4</v>
      </c>
      <c r="P14" s="10" t="s">
        <v>3</v>
      </c>
      <c r="Q14" s="11" t="s">
        <v>4</v>
      </c>
      <c r="R14" s="10" t="s">
        <v>3</v>
      </c>
      <c r="S14" s="11" t="s">
        <v>4</v>
      </c>
      <c r="T14" s="10" t="s">
        <v>3</v>
      </c>
      <c r="U14" s="11" t="s">
        <v>4</v>
      </c>
      <c r="V14" s="10" t="s">
        <v>3</v>
      </c>
      <c r="W14" s="11" t="s">
        <v>4</v>
      </c>
      <c r="X14" s="10" t="s">
        <v>3</v>
      </c>
      <c r="Y14" s="11" t="s">
        <v>4</v>
      </c>
      <c r="Z14" s="10" t="s">
        <v>3</v>
      </c>
      <c r="AA14" s="11" t="s">
        <v>4</v>
      </c>
      <c r="AB14" s="53">
        <f>AD14+AE14</f>
        <v>0</v>
      </c>
      <c r="AD14" s="51"/>
      <c r="AE14" s="17"/>
      <c r="AF14"/>
      <c r="AG14"/>
      <c r="AH14"/>
    </row>
    <row r="15" spans="1:34" s="52" customFormat="1" ht="12.75">
      <c r="A15" s="3" t="s">
        <v>5</v>
      </c>
      <c r="B15" s="6" t="s">
        <v>115</v>
      </c>
      <c r="C15" s="6" t="s">
        <v>46</v>
      </c>
      <c r="D15" s="62">
        <f t="shared" si="0"/>
        <v>1</v>
      </c>
      <c r="E15" s="128">
        <f>SUM(G15+I15+K15+M15+O15+Q15+S15+U15+W15+Y15+AA15)</f>
        <v>10</v>
      </c>
      <c r="F15" s="61" t="s">
        <v>103</v>
      </c>
      <c r="G15" s="43"/>
      <c r="H15" s="61">
        <v>15</v>
      </c>
      <c r="I15" s="43">
        <v>1</v>
      </c>
      <c r="J15" s="126">
        <v>3</v>
      </c>
      <c r="K15" s="43">
        <v>3</v>
      </c>
      <c r="L15" s="112" t="s">
        <v>105</v>
      </c>
      <c r="M15" s="43"/>
      <c r="N15" s="61" t="s">
        <v>103</v>
      </c>
      <c r="O15" s="43"/>
      <c r="P15" s="61" t="s">
        <v>103</v>
      </c>
      <c r="Q15" s="43"/>
      <c r="R15" s="61" t="s">
        <v>103</v>
      </c>
      <c r="S15" s="43"/>
      <c r="T15" s="61" t="s">
        <v>103</v>
      </c>
      <c r="U15" s="43"/>
      <c r="V15" s="61" t="s">
        <v>103</v>
      </c>
      <c r="W15" s="43"/>
      <c r="X15" s="61" t="s">
        <v>103</v>
      </c>
      <c r="Y15" s="43"/>
      <c r="Z15" s="124">
        <v>1</v>
      </c>
      <c r="AA15" s="43">
        <v>6</v>
      </c>
      <c r="AB15" s="62"/>
      <c r="AD15" s="51"/>
      <c r="AE15" s="17"/>
      <c r="AF15"/>
      <c r="AG15"/>
      <c r="AH15"/>
    </row>
    <row r="16" spans="1:34" s="52" customFormat="1" ht="12.75">
      <c r="A16" s="3" t="s">
        <v>6</v>
      </c>
      <c r="B16" s="6" t="s">
        <v>157</v>
      </c>
      <c r="C16" s="29" t="s">
        <v>41</v>
      </c>
      <c r="D16" s="49">
        <f t="shared" si="0"/>
        <v>1</v>
      </c>
      <c r="E16" s="68">
        <f>SUM(G16+I16+K16+M16+O16+Q16+S16+U16+W16+Y16+AA16)</f>
        <v>10</v>
      </c>
      <c r="F16" s="12" t="s">
        <v>103</v>
      </c>
      <c r="G16" s="74"/>
      <c r="H16" s="113" t="s">
        <v>105</v>
      </c>
      <c r="I16" s="74"/>
      <c r="J16" s="125">
        <v>1</v>
      </c>
      <c r="K16" s="74">
        <v>6</v>
      </c>
      <c r="L16" s="90" t="s">
        <v>103</v>
      </c>
      <c r="M16" s="74"/>
      <c r="N16" s="12" t="s">
        <v>103</v>
      </c>
      <c r="O16" s="74"/>
      <c r="P16" s="12">
        <v>10</v>
      </c>
      <c r="Q16" s="74">
        <v>1</v>
      </c>
      <c r="R16" s="127">
        <v>6</v>
      </c>
      <c r="S16" s="74">
        <v>1</v>
      </c>
      <c r="T16" s="12">
        <v>16</v>
      </c>
      <c r="U16" s="74">
        <v>1</v>
      </c>
      <c r="V16" s="12">
        <v>15</v>
      </c>
      <c r="W16" s="74">
        <v>1</v>
      </c>
      <c r="X16" s="12" t="s">
        <v>103</v>
      </c>
      <c r="Y16" s="74"/>
      <c r="Z16" s="12" t="s">
        <v>145</v>
      </c>
      <c r="AA16" s="74"/>
      <c r="AB16" s="49"/>
      <c r="AD16" s="51"/>
      <c r="AE16" s="17"/>
      <c r="AF16"/>
      <c r="AG16"/>
      <c r="AH16"/>
    </row>
    <row r="17" spans="1:34" s="52" customFormat="1" ht="12.75">
      <c r="A17" s="3" t="s">
        <v>7</v>
      </c>
      <c r="B17" s="6" t="s">
        <v>158</v>
      </c>
      <c r="C17" s="29" t="s">
        <v>45</v>
      </c>
      <c r="D17" s="49">
        <f t="shared" si="0"/>
        <v>1</v>
      </c>
      <c r="E17" s="68">
        <f>SUM(G17+I17+K17+M17+O17+Q17+S17+U17+W17+Y17+AA17)</f>
        <v>4</v>
      </c>
      <c r="F17" s="13" t="s">
        <v>103</v>
      </c>
      <c r="G17" s="14"/>
      <c r="H17" s="111" t="s">
        <v>105</v>
      </c>
      <c r="I17" s="14"/>
      <c r="J17" s="13">
        <v>2</v>
      </c>
      <c r="K17" s="14">
        <v>4</v>
      </c>
      <c r="L17" s="12" t="s">
        <v>103</v>
      </c>
      <c r="M17" s="14"/>
      <c r="N17" s="12" t="s">
        <v>103</v>
      </c>
      <c r="O17" s="14"/>
      <c r="P17" s="12" t="s">
        <v>103</v>
      </c>
      <c r="Q17" s="14"/>
      <c r="R17" s="12" t="s">
        <v>103</v>
      </c>
      <c r="S17" s="14"/>
      <c r="T17" s="12" t="s">
        <v>103</v>
      </c>
      <c r="U17" s="14"/>
      <c r="V17" s="12" t="s">
        <v>103</v>
      </c>
      <c r="W17" s="14"/>
      <c r="X17" s="13" t="s">
        <v>103</v>
      </c>
      <c r="Y17" s="14"/>
      <c r="Z17" s="13" t="s">
        <v>145</v>
      </c>
      <c r="AA17" s="14"/>
      <c r="AB17" s="47"/>
      <c r="AD17" s="51"/>
      <c r="AE17" s="17"/>
      <c r="AF17"/>
      <c r="AG17"/>
      <c r="AH17"/>
    </row>
    <row r="18" spans="1:34" s="52" customFormat="1" ht="12.75">
      <c r="A18" s="3" t="s">
        <v>8</v>
      </c>
      <c r="B18" s="29" t="s">
        <v>159</v>
      </c>
      <c r="C18" s="6" t="s">
        <v>40</v>
      </c>
      <c r="D18" s="47">
        <f t="shared" si="0"/>
        <v>1</v>
      </c>
      <c r="E18" s="68">
        <f>SUM(G18+I18+K18+M18+O18+Q18+S18+U18+W18+Y18+AA18)</f>
        <v>2</v>
      </c>
      <c r="F18" s="13" t="s">
        <v>103</v>
      </c>
      <c r="G18" s="30"/>
      <c r="H18" s="111" t="s">
        <v>105</v>
      </c>
      <c r="I18" s="30"/>
      <c r="J18" s="21">
        <v>4</v>
      </c>
      <c r="K18" s="30">
        <v>2</v>
      </c>
      <c r="L18" s="90" t="s">
        <v>103</v>
      </c>
      <c r="M18" s="30"/>
      <c r="N18" s="90" t="s">
        <v>103</v>
      </c>
      <c r="O18" s="30"/>
      <c r="P18" s="90" t="s">
        <v>103</v>
      </c>
      <c r="Q18" s="30"/>
      <c r="R18" s="90" t="s">
        <v>103</v>
      </c>
      <c r="S18" s="30"/>
      <c r="T18" s="90" t="s">
        <v>103</v>
      </c>
      <c r="U18" s="30"/>
      <c r="V18" s="90" t="s">
        <v>103</v>
      </c>
      <c r="W18" s="30"/>
      <c r="X18" s="21" t="s">
        <v>103</v>
      </c>
      <c r="Y18" s="30"/>
      <c r="Z18" s="21" t="s">
        <v>145</v>
      </c>
      <c r="AA18" s="30"/>
      <c r="AB18" s="72"/>
      <c r="AD18" s="51"/>
      <c r="AE18" s="17"/>
      <c r="AF18"/>
      <c r="AG18"/>
      <c r="AH18"/>
    </row>
    <row r="19" spans="1:28" ht="12.75">
      <c r="A19" s="3"/>
      <c r="B19" s="71"/>
      <c r="C19" s="7"/>
      <c r="D19" s="50">
        <f t="shared" si="0"/>
        <v>0</v>
      </c>
      <c r="E19" s="76"/>
      <c r="F19" s="119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5"/>
      <c r="Y19" s="16"/>
      <c r="Z19" s="15"/>
      <c r="AA19" s="16"/>
      <c r="AB19" s="48"/>
    </row>
  </sheetData>
  <sheetProtection/>
  <mergeCells count="95">
    <mergeCell ref="F1:G1"/>
    <mergeCell ref="H1:I1"/>
    <mergeCell ref="J1:K1"/>
    <mergeCell ref="L1:M1"/>
    <mergeCell ref="N1:O1"/>
    <mergeCell ref="F7:G7"/>
    <mergeCell ref="H7:I7"/>
    <mergeCell ref="J7:K7"/>
    <mergeCell ref="L7:M7"/>
    <mergeCell ref="F5:G5"/>
    <mergeCell ref="P2:Q2"/>
    <mergeCell ref="P1:Q1"/>
    <mergeCell ref="R1:S1"/>
    <mergeCell ref="T1:U1"/>
    <mergeCell ref="V1:W1"/>
    <mergeCell ref="T2:U2"/>
    <mergeCell ref="V2:W2"/>
    <mergeCell ref="F3:G3"/>
    <mergeCell ref="H3:I3"/>
    <mergeCell ref="J3:K3"/>
    <mergeCell ref="L3:M3"/>
    <mergeCell ref="N2:O2"/>
    <mergeCell ref="N3:O3"/>
    <mergeCell ref="Z1:AA1"/>
    <mergeCell ref="AG1:AH1"/>
    <mergeCell ref="X1:Y1"/>
    <mergeCell ref="AG2:AH2"/>
    <mergeCell ref="A2:A8"/>
    <mergeCell ref="B2:C8"/>
    <mergeCell ref="F2:G2"/>
    <mergeCell ref="H2:I2"/>
    <mergeCell ref="J2:K2"/>
    <mergeCell ref="L2:M2"/>
    <mergeCell ref="P3:Q3"/>
    <mergeCell ref="R3:S3"/>
    <mergeCell ref="T3:U3"/>
    <mergeCell ref="R2:S2"/>
    <mergeCell ref="AG4:AH4"/>
    <mergeCell ref="V3:W3"/>
    <mergeCell ref="X3:Y3"/>
    <mergeCell ref="Z3:AA3"/>
    <mergeCell ref="X2:Y2"/>
    <mergeCell ref="Z2:AA2"/>
    <mergeCell ref="F4:G4"/>
    <mergeCell ref="H4:I4"/>
    <mergeCell ref="J4:K4"/>
    <mergeCell ref="L4:M4"/>
    <mergeCell ref="N4:O4"/>
    <mergeCell ref="P4:Q4"/>
    <mergeCell ref="P5:Q5"/>
    <mergeCell ref="R4:S4"/>
    <mergeCell ref="T4:U4"/>
    <mergeCell ref="V4:W4"/>
    <mergeCell ref="X4:Y4"/>
    <mergeCell ref="Z4:AA4"/>
    <mergeCell ref="Z5:AA5"/>
    <mergeCell ref="F6:G6"/>
    <mergeCell ref="H6:I6"/>
    <mergeCell ref="J6:K6"/>
    <mergeCell ref="L6:M6"/>
    <mergeCell ref="N6:O6"/>
    <mergeCell ref="H5:I5"/>
    <mergeCell ref="J5:K5"/>
    <mergeCell ref="L5:M5"/>
    <mergeCell ref="N5:O5"/>
    <mergeCell ref="T6:U6"/>
    <mergeCell ref="V6:W6"/>
    <mergeCell ref="X6:Y6"/>
    <mergeCell ref="R5:S5"/>
    <mergeCell ref="T5:U5"/>
    <mergeCell ref="V5:W5"/>
    <mergeCell ref="X5:Y5"/>
    <mergeCell ref="Z6:AA6"/>
    <mergeCell ref="AG6:AH6"/>
    <mergeCell ref="R8:S8"/>
    <mergeCell ref="N7:O7"/>
    <mergeCell ref="P7:Q7"/>
    <mergeCell ref="R7:S7"/>
    <mergeCell ref="T8:U8"/>
    <mergeCell ref="V8:W8"/>
    <mergeCell ref="P6:Q6"/>
    <mergeCell ref="R6:S6"/>
    <mergeCell ref="F8:G8"/>
    <mergeCell ref="H8:I8"/>
    <mergeCell ref="J8:K8"/>
    <mergeCell ref="L8:M8"/>
    <mergeCell ref="N8:O8"/>
    <mergeCell ref="P8:Q8"/>
    <mergeCell ref="X8:Y8"/>
    <mergeCell ref="Z8:AA8"/>
    <mergeCell ref="AG8:AH8"/>
    <mergeCell ref="X7:Y7"/>
    <mergeCell ref="Z7:AA7"/>
    <mergeCell ref="T7:U7"/>
    <mergeCell ref="V7:W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H25"/>
  <sheetViews>
    <sheetView showZeros="0" zoomScale="90" zoomScaleNormal="90" zoomScalePageLayoutView="0" workbookViewId="0" topLeftCell="A4">
      <pane xSplit="3" topLeftCell="D1" activePane="topRight" state="frozen"/>
      <selection pane="topLeft" activeCell="AD9" sqref="AD9"/>
      <selection pane="topRight" activeCell="A15" sqref="A15:AB25"/>
    </sheetView>
  </sheetViews>
  <sheetFormatPr defaultColWidth="11.421875" defaultRowHeight="12.75"/>
  <cols>
    <col min="1" max="1" width="3.28125" style="0" customWidth="1"/>
    <col min="2" max="2" width="20.7109375" style="0" customWidth="1"/>
    <col min="3" max="3" width="38.00390625" style="0" customWidth="1"/>
    <col min="4" max="4" width="2.7109375" style="73" customWidth="1"/>
    <col min="5" max="5" width="4.7109375" style="17" customWidth="1"/>
    <col min="6" max="27" width="3.8515625" style="17" customWidth="1"/>
    <col min="28" max="28" width="3.00390625" style="51" customWidth="1"/>
    <col min="29" max="29" width="0" style="52" hidden="1" customWidth="1"/>
    <col min="30" max="30" width="7.28125" style="51" customWidth="1"/>
    <col min="31" max="31" width="5.28125" style="17" customWidth="1"/>
    <col min="32" max="32" width="4.7109375" style="0" customWidth="1"/>
  </cols>
  <sheetData>
    <row r="1" spans="1:34" ht="104.25" customHeight="1">
      <c r="A1" s="8"/>
      <c r="B1" s="1" t="s">
        <v>0</v>
      </c>
      <c r="C1" s="1" t="s">
        <v>1</v>
      </c>
      <c r="D1" s="108" t="s">
        <v>21</v>
      </c>
      <c r="E1" s="78"/>
      <c r="F1" s="155" t="s">
        <v>70</v>
      </c>
      <c r="G1" s="156"/>
      <c r="H1" s="155" t="s">
        <v>84</v>
      </c>
      <c r="I1" s="156"/>
      <c r="J1" s="155" t="s">
        <v>83</v>
      </c>
      <c r="K1" s="156"/>
      <c r="L1" s="172" t="s">
        <v>150</v>
      </c>
      <c r="M1" s="173"/>
      <c r="N1" s="172" t="s">
        <v>82</v>
      </c>
      <c r="O1" s="173"/>
      <c r="P1" s="155" t="s">
        <v>87</v>
      </c>
      <c r="Q1" s="156"/>
      <c r="R1" s="155" t="s">
        <v>151</v>
      </c>
      <c r="S1" s="156"/>
      <c r="T1" s="155" t="s">
        <v>85</v>
      </c>
      <c r="U1" s="156"/>
      <c r="V1" s="155" t="s">
        <v>86</v>
      </c>
      <c r="W1" s="156"/>
      <c r="X1" s="155" t="s">
        <v>88</v>
      </c>
      <c r="Y1" s="156"/>
      <c r="Z1" s="155" t="s">
        <v>44</v>
      </c>
      <c r="AA1" s="156"/>
      <c r="AB1" s="115" t="s">
        <v>22</v>
      </c>
      <c r="AG1" s="157"/>
      <c r="AH1" s="157"/>
    </row>
    <row r="2" spans="1:34" ht="12.75" customHeight="1">
      <c r="A2" s="158"/>
      <c r="B2" s="159" t="s">
        <v>39</v>
      </c>
      <c r="C2" s="160"/>
      <c r="D2" s="109"/>
      <c r="E2" s="4">
        <v>13</v>
      </c>
      <c r="F2" s="165"/>
      <c r="G2" s="166"/>
      <c r="H2" s="167"/>
      <c r="I2" s="168"/>
      <c r="J2" s="169">
        <v>5.4</v>
      </c>
      <c r="K2" s="170"/>
      <c r="L2" s="139" t="s">
        <v>81</v>
      </c>
      <c r="M2" s="140"/>
      <c r="N2" s="134"/>
      <c r="O2" s="135"/>
      <c r="P2" s="171">
        <v>13.6</v>
      </c>
      <c r="Q2" s="170"/>
      <c r="R2" s="139">
        <v>9</v>
      </c>
      <c r="S2" s="140"/>
      <c r="T2" s="171">
        <v>12</v>
      </c>
      <c r="U2" s="170"/>
      <c r="V2" s="169">
        <v>12</v>
      </c>
      <c r="W2" s="170"/>
      <c r="X2" s="134"/>
      <c r="Y2" s="135"/>
      <c r="Z2" s="141">
        <v>4.1</v>
      </c>
      <c r="AA2" s="142"/>
      <c r="AB2" s="116"/>
      <c r="AG2" s="138"/>
      <c r="AH2" s="138"/>
    </row>
    <row r="3" spans="1:34" ht="12.75" customHeight="1">
      <c r="A3" s="158"/>
      <c r="B3" s="159"/>
      <c r="C3" s="160"/>
      <c r="D3" s="109"/>
      <c r="E3" s="99" t="s">
        <v>74</v>
      </c>
      <c r="F3" s="149"/>
      <c r="G3" s="150"/>
      <c r="H3" s="149"/>
      <c r="I3" s="150"/>
      <c r="J3" s="154">
        <v>5.4</v>
      </c>
      <c r="K3" s="153"/>
      <c r="L3" s="139" t="s">
        <v>81</v>
      </c>
      <c r="M3" s="140"/>
      <c r="N3" s="134"/>
      <c r="O3" s="135"/>
      <c r="P3" s="152">
        <v>13.6</v>
      </c>
      <c r="Q3" s="153"/>
      <c r="R3" s="139">
        <v>9</v>
      </c>
      <c r="S3" s="140"/>
      <c r="T3" s="152">
        <v>12</v>
      </c>
      <c r="U3" s="153"/>
      <c r="V3" s="154">
        <v>12</v>
      </c>
      <c r="W3" s="153"/>
      <c r="X3" s="134"/>
      <c r="Y3" s="135"/>
      <c r="Z3" s="141">
        <v>4.1</v>
      </c>
      <c r="AA3" s="142"/>
      <c r="AB3" s="116"/>
      <c r="AG3" s="95"/>
      <c r="AH3" s="95"/>
    </row>
    <row r="4" spans="1:34" ht="12.75" customHeight="1">
      <c r="A4" s="158"/>
      <c r="B4" s="161"/>
      <c r="C4" s="162"/>
      <c r="D4" s="109"/>
      <c r="E4" s="5">
        <v>15</v>
      </c>
      <c r="F4" s="149"/>
      <c r="G4" s="150"/>
      <c r="H4" s="151">
        <v>35.2</v>
      </c>
      <c r="I4" s="142"/>
      <c r="J4" s="148">
        <v>9.6</v>
      </c>
      <c r="K4" s="140"/>
      <c r="L4" s="139" t="s">
        <v>80</v>
      </c>
      <c r="M4" s="140"/>
      <c r="N4" s="134"/>
      <c r="O4" s="135"/>
      <c r="P4" s="139">
        <v>40.8</v>
      </c>
      <c r="Q4" s="140"/>
      <c r="R4" s="139">
        <v>13.9</v>
      </c>
      <c r="S4" s="140"/>
      <c r="T4" s="139">
        <v>41.6</v>
      </c>
      <c r="U4" s="140"/>
      <c r="V4" s="148">
        <v>44</v>
      </c>
      <c r="W4" s="140"/>
      <c r="X4" s="134"/>
      <c r="Y4" s="135"/>
      <c r="Z4" s="141">
        <v>4.1</v>
      </c>
      <c r="AA4" s="142"/>
      <c r="AB4" s="116"/>
      <c r="AG4" s="138"/>
      <c r="AH4" s="138"/>
    </row>
    <row r="5" spans="1:34" ht="12.75" customHeight="1">
      <c r="A5" s="158"/>
      <c r="B5" s="161"/>
      <c r="C5" s="162"/>
      <c r="D5" s="109"/>
      <c r="E5" s="5" t="s">
        <v>75</v>
      </c>
      <c r="F5" s="149"/>
      <c r="G5" s="150"/>
      <c r="H5" s="151">
        <v>35.2</v>
      </c>
      <c r="I5" s="142"/>
      <c r="J5" s="148">
        <v>9.6</v>
      </c>
      <c r="K5" s="140"/>
      <c r="L5" s="139" t="s">
        <v>80</v>
      </c>
      <c r="M5" s="140"/>
      <c r="N5" s="134"/>
      <c r="O5" s="135"/>
      <c r="P5" s="139">
        <v>40.8</v>
      </c>
      <c r="Q5" s="140"/>
      <c r="R5" s="139">
        <v>13.9</v>
      </c>
      <c r="S5" s="140"/>
      <c r="T5" s="139">
        <v>41.6</v>
      </c>
      <c r="U5" s="140"/>
      <c r="V5" s="148">
        <v>44</v>
      </c>
      <c r="W5" s="140"/>
      <c r="X5" s="134"/>
      <c r="Y5" s="135"/>
      <c r="Z5" s="141">
        <v>4.1</v>
      </c>
      <c r="AA5" s="142"/>
      <c r="AB5" s="116"/>
      <c r="AG5" s="95"/>
      <c r="AH5" s="95"/>
    </row>
    <row r="6" spans="1:34" ht="12.75" customHeight="1">
      <c r="A6" s="158"/>
      <c r="B6" s="161"/>
      <c r="C6" s="162"/>
      <c r="D6" s="109"/>
      <c r="E6" s="5">
        <v>17</v>
      </c>
      <c r="F6" s="149"/>
      <c r="G6" s="150"/>
      <c r="H6" s="151">
        <v>70.4</v>
      </c>
      <c r="I6" s="142"/>
      <c r="J6" s="148">
        <v>14.4</v>
      </c>
      <c r="K6" s="140"/>
      <c r="L6" s="139" t="s">
        <v>79</v>
      </c>
      <c r="M6" s="140"/>
      <c r="N6" s="139">
        <v>12.6</v>
      </c>
      <c r="O6" s="140"/>
      <c r="P6" s="139">
        <v>61.2</v>
      </c>
      <c r="Q6" s="140"/>
      <c r="R6" s="139">
        <v>13.9</v>
      </c>
      <c r="S6" s="140"/>
      <c r="T6" s="139">
        <v>62.4</v>
      </c>
      <c r="U6" s="140"/>
      <c r="V6" s="139">
        <v>66</v>
      </c>
      <c r="W6" s="140"/>
      <c r="X6" s="139">
        <v>22.5</v>
      </c>
      <c r="Y6" s="140"/>
      <c r="Z6" s="141">
        <v>7.6</v>
      </c>
      <c r="AA6" s="142"/>
      <c r="AB6" s="116"/>
      <c r="AG6" s="138"/>
      <c r="AH6" s="138"/>
    </row>
    <row r="7" spans="1:34" ht="12.75" customHeight="1">
      <c r="A7" s="158"/>
      <c r="B7" s="163"/>
      <c r="C7" s="164"/>
      <c r="D7" s="109"/>
      <c r="E7" s="100" t="s">
        <v>76</v>
      </c>
      <c r="F7" s="149"/>
      <c r="G7" s="150"/>
      <c r="H7" s="151">
        <v>70.4</v>
      </c>
      <c r="I7" s="142"/>
      <c r="J7" s="148">
        <v>14.4</v>
      </c>
      <c r="K7" s="140"/>
      <c r="L7" s="139" t="s">
        <v>78</v>
      </c>
      <c r="M7" s="140"/>
      <c r="N7" s="139">
        <v>12.6</v>
      </c>
      <c r="O7" s="140"/>
      <c r="P7" s="134"/>
      <c r="Q7" s="135"/>
      <c r="R7" s="139">
        <v>13.9</v>
      </c>
      <c r="S7" s="140"/>
      <c r="T7" s="134"/>
      <c r="U7" s="135"/>
      <c r="V7" s="139">
        <v>66</v>
      </c>
      <c r="W7" s="140"/>
      <c r="X7" s="139">
        <v>22.5</v>
      </c>
      <c r="Y7" s="140"/>
      <c r="Z7" s="141">
        <v>7.6</v>
      </c>
      <c r="AA7" s="142"/>
      <c r="AB7" s="116"/>
      <c r="AG7" s="95"/>
      <c r="AH7" s="95"/>
    </row>
    <row r="8" spans="1:34" ht="12.75" customHeight="1">
      <c r="A8" s="158"/>
      <c r="B8" s="163"/>
      <c r="C8" s="164"/>
      <c r="D8" s="109"/>
      <c r="E8" s="79" t="s">
        <v>2</v>
      </c>
      <c r="F8" s="143">
        <v>86.4</v>
      </c>
      <c r="G8" s="137"/>
      <c r="H8" s="143">
        <v>105.6</v>
      </c>
      <c r="I8" s="137"/>
      <c r="J8" s="144"/>
      <c r="K8" s="145"/>
      <c r="L8" s="146" t="s">
        <v>77</v>
      </c>
      <c r="M8" s="147"/>
      <c r="N8" s="146">
        <v>12.6</v>
      </c>
      <c r="O8" s="147"/>
      <c r="P8" s="146">
        <v>95.2</v>
      </c>
      <c r="Q8" s="147"/>
      <c r="R8" s="139">
        <v>27.8</v>
      </c>
      <c r="S8" s="140"/>
      <c r="T8" s="146">
        <v>104</v>
      </c>
      <c r="U8" s="147"/>
      <c r="V8" s="146">
        <v>110</v>
      </c>
      <c r="W8" s="147"/>
      <c r="X8" s="134"/>
      <c r="Y8" s="135"/>
      <c r="Z8" s="136">
        <v>7.6</v>
      </c>
      <c r="AA8" s="137"/>
      <c r="AB8" s="116"/>
      <c r="AG8" s="138"/>
      <c r="AH8" s="138"/>
    </row>
    <row r="9" spans="1:34" s="52" customFormat="1" ht="28.5">
      <c r="A9" s="2"/>
      <c r="B9" s="9" t="s">
        <v>72</v>
      </c>
      <c r="C9" s="86"/>
      <c r="D9" s="53">
        <f aca="true" t="shared" si="0" ref="D9:D25">COUNTIF(F9:AA9,"*)")</f>
        <v>0</v>
      </c>
      <c r="E9" s="20"/>
      <c r="F9" s="10" t="s">
        <v>3</v>
      </c>
      <c r="G9" s="11" t="s">
        <v>4</v>
      </c>
      <c r="H9" s="10" t="s">
        <v>3</v>
      </c>
      <c r="I9" s="11" t="s">
        <v>4</v>
      </c>
      <c r="J9" s="10" t="s">
        <v>3</v>
      </c>
      <c r="K9" s="11" t="s">
        <v>4</v>
      </c>
      <c r="L9" s="10" t="s">
        <v>3</v>
      </c>
      <c r="M9" s="11" t="s">
        <v>4</v>
      </c>
      <c r="N9" s="10" t="s">
        <v>3</v>
      </c>
      <c r="O9" s="11" t="s">
        <v>4</v>
      </c>
      <c r="P9" s="10" t="s">
        <v>3</v>
      </c>
      <c r="Q9" s="11" t="s">
        <v>4</v>
      </c>
      <c r="R9" s="10" t="s">
        <v>3</v>
      </c>
      <c r="S9" s="11" t="s">
        <v>4</v>
      </c>
      <c r="T9" s="10" t="s">
        <v>3</v>
      </c>
      <c r="U9" s="11" t="s">
        <v>4</v>
      </c>
      <c r="V9" s="10" t="s">
        <v>3</v>
      </c>
      <c r="W9" s="11" t="s">
        <v>4</v>
      </c>
      <c r="X9" s="10" t="s">
        <v>3</v>
      </c>
      <c r="Y9" s="11" t="s">
        <v>4</v>
      </c>
      <c r="Z9" s="10" t="s">
        <v>3</v>
      </c>
      <c r="AA9" s="11" t="s">
        <v>4</v>
      </c>
      <c r="AB9" s="53">
        <f>AD9+AE9</f>
        <v>0</v>
      </c>
      <c r="AD9" s="51"/>
      <c r="AE9" s="17"/>
      <c r="AF9"/>
      <c r="AG9"/>
      <c r="AH9"/>
    </row>
    <row r="10" spans="1:34" s="52" customFormat="1" ht="12.75">
      <c r="A10" s="3" t="s">
        <v>5</v>
      </c>
      <c r="B10" s="22" t="s">
        <v>107</v>
      </c>
      <c r="C10" s="6" t="s">
        <v>40</v>
      </c>
      <c r="D10" s="62">
        <f>COUNTIF(F10:AA10,"*)")</f>
        <v>1</v>
      </c>
      <c r="E10" s="68">
        <f>SUM(G10+I10+K10+M10+O10+Q10+S10+U10+W10+Y10+AA10)</f>
        <v>20</v>
      </c>
      <c r="F10" s="61" t="s">
        <v>103</v>
      </c>
      <c r="G10" s="43"/>
      <c r="H10" s="61" t="s">
        <v>173</v>
      </c>
      <c r="I10" s="43"/>
      <c r="J10" s="130">
        <v>1</v>
      </c>
      <c r="K10" s="43">
        <v>6</v>
      </c>
      <c r="L10" s="112" t="s">
        <v>132</v>
      </c>
      <c r="M10" s="43">
        <v>1</v>
      </c>
      <c r="N10" s="61" t="s">
        <v>103</v>
      </c>
      <c r="O10" s="43"/>
      <c r="P10" s="21">
        <v>6</v>
      </c>
      <c r="Q10" s="43">
        <v>1</v>
      </c>
      <c r="R10" s="61">
        <v>7</v>
      </c>
      <c r="S10" s="43">
        <v>1</v>
      </c>
      <c r="T10" s="126">
        <v>2</v>
      </c>
      <c r="U10" s="43">
        <v>4</v>
      </c>
      <c r="V10" s="13">
        <v>3</v>
      </c>
      <c r="W10" s="43">
        <v>3</v>
      </c>
      <c r="X10" s="12" t="s">
        <v>103</v>
      </c>
      <c r="Y10" s="43"/>
      <c r="Z10" s="131">
        <v>2</v>
      </c>
      <c r="AA10" s="43">
        <v>4</v>
      </c>
      <c r="AB10" s="62">
        <v>1</v>
      </c>
      <c r="AD10" s="51"/>
      <c r="AE10" s="17"/>
      <c r="AF10"/>
      <c r="AG10"/>
      <c r="AH10"/>
    </row>
    <row r="11" spans="1:34" s="52" customFormat="1" ht="12.75">
      <c r="A11" s="3" t="s">
        <v>6</v>
      </c>
      <c r="B11" s="22" t="s">
        <v>130</v>
      </c>
      <c r="C11" s="6" t="s">
        <v>40</v>
      </c>
      <c r="D11" s="49">
        <f>COUNTIF(F11:AA11,"*)")</f>
        <v>1</v>
      </c>
      <c r="E11" s="68">
        <f>SUM(G11+I11+K11+M11+O11+Q11+S11+U11+W11+Y11+AA11)</f>
        <v>20</v>
      </c>
      <c r="F11" s="12" t="s">
        <v>103</v>
      </c>
      <c r="G11" s="74"/>
      <c r="H11" s="12">
        <v>8</v>
      </c>
      <c r="I11" s="74">
        <v>5</v>
      </c>
      <c r="J11" s="129">
        <v>2</v>
      </c>
      <c r="K11" s="74">
        <v>4</v>
      </c>
      <c r="L11" s="132" t="s">
        <v>131</v>
      </c>
      <c r="M11" s="74">
        <v>4</v>
      </c>
      <c r="N11" s="12" t="s">
        <v>103</v>
      </c>
      <c r="O11" s="74"/>
      <c r="P11" s="113" t="s">
        <v>105</v>
      </c>
      <c r="Q11" s="74"/>
      <c r="R11" s="12">
        <v>6</v>
      </c>
      <c r="S11" s="74">
        <v>1</v>
      </c>
      <c r="T11" s="12" t="s">
        <v>103</v>
      </c>
      <c r="U11" s="74"/>
      <c r="V11" s="13" t="s">
        <v>103</v>
      </c>
      <c r="W11" s="74"/>
      <c r="X11" s="12" t="s">
        <v>103</v>
      </c>
      <c r="Y11" s="74"/>
      <c r="Z11" s="125">
        <v>1</v>
      </c>
      <c r="AA11" s="74">
        <v>6</v>
      </c>
      <c r="AB11" s="49"/>
      <c r="AD11" s="51"/>
      <c r="AE11" s="17"/>
      <c r="AF11"/>
      <c r="AG11"/>
      <c r="AH11"/>
    </row>
    <row r="12" spans="1:34" s="52" customFormat="1" ht="12.75">
      <c r="A12" s="3" t="s">
        <v>7</v>
      </c>
      <c r="B12" s="22" t="s">
        <v>160</v>
      </c>
      <c r="C12" s="29" t="s">
        <v>161</v>
      </c>
      <c r="D12" s="49">
        <f>COUNTIF(F12:AA12,"*)")</f>
        <v>1</v>
      </c>
      <c r="E12" s="68">
        <f>SUM(G12+I12+K12+M12+O12+Q12+S12+U12+W12+Y12+AA12)</f>
        <v>3</v>
      </c>
      <c r="F12" s="13" t="s">
        <v>103</v>
      </c>
      <c r="G12" s="14"/>
      <c r="H12" s="111" t="s">
        <v>105</v>
      </c>
      <c r="I12" s="14"/>
      <c r="J12" s="13">
        <v>3</v>
      </c>
      <c r="K12" s="14">
        <v>3</v>
      </c>
      <c r="L12" s="13" t="s">
        <v>103</v>
      </c>
      <c r="M12" s="14"/>
      <c r="N12" s="13" t="s">
        <v>103</v>
      </c>
      <c r="O12" s="14"/>
      <c r="P12" s="92" t="s">
        <v>103</v>
      </c>
      <c r="Q12" s="14"/>
      <c r="R12" s="13" t="s">
        <v>103</v>
      </c>
      <c r="S12" s="14"/>
      <c r="T12" s="92" t="s">
        <v>103</v>
      </c>
      <c r="U12" s="14"/>
      <c r="V12" s="13" t="s">
        <v>103</v>
      </c>
      <c r="W12" s="14"/>
      <c r="X12" s="13" t="s">
        <v>103</v>
      </c>
      <c r="Y12" s="14"/>
      <c r="Z12" s="13" t="s">
        <v>145</v>
      </c>
      <c r="AA12" s="14"/>
      <c r="AB12" s="47"/>
      <c r="AD12" s="51"/>
      <c r="AE12" s="17"/>
      <c r="AF12"/>
      <c r="AG12"/>
      <c r="AH12"/>
    </row>
    <row r="13" spans="1:34" s="52" customFormat="1" ht="12.75">
      <c r="A13" s="3"/>
      <c r="B13" s="22"/>
      <c r="C13" s="6"/>
      <c r="D13" s="49">
        <f>COUNTIF(F13:AA13,"*)")</f>
        <v>0</v>
      </c>
      <c r="E13" s="68">
        <f>SUM(G13+I13+K13+M13+O13+U13+W13+AA13)</f>
        <v>0</v>
      </c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2"/>
      <c r="Y13" s="14"/>
      <c r="Z13" s="12"/>
      <c r="AA13" s="14"/>
      <c r="AB13" s="47"/>
      <c r="AD13" s="51"/>
      <c r="AE13" s="17"/>
      <c r="AF13"/>
      <c r="AG13"/>
      <c r="AH13"/>
    </row>
    <row r="14" spans="1:34" s="52" customFormat="1" ht="28.5">
      <c r="A14" s="2"/>
      <c r="B14" s="9" t="s">
        <v>17</v>
      </c>
      <c r="C14" s="86"/>
      <c r="D14" s="53">
        <f t="shared" si="0"/>
        <v>0</v>
      </c>
      <c r="E14" s="20"/>
      <c r="F14" s="10" t="s">
        <v>3</v>
      </c>
      <c r="G14" s="11" t="s">
        <v>4</v>
      </c>
      <c r="H14" s="10" t="s">
        <v>3</v>
      </c>
      <c r="I14" s="11" t="s">
        <v>4</v>
      </c>
      <c r="J14" s="10" t="s">
        <v>3</v>
      </c>
      <c r="K14" s="11" t="s">
        <v>4</v>
      </c>
      <c r="L14" s="10" t="s">
        <v>3</v>
      </c>
      <c r="M14" s="11" t="s">
        <v>4</v>
      </c>
      <c r="N14" s="10" t="s">
        <v>3</v>
      </c>
      <c r="O14" s="11" t="s">
        <v>4</v>
      </c>
      <c r="P14" s="10" t="s">
        <v>3</v>
      </c>
      <c r="Q14" s="11" t="s">
        <v>4</v>
      </c>
      <c r="R14" s="10" t="s">
        <v>3</v>
      </c>
      <c r="S14" s="11" t="s">
        <v>4</v>
      </c>
      <c r="T14" s="10" t="s">
        <v>3</v>
      </c>
      <c r="U14" s="11" t="s">
        <v>4</v>
      </c>
      <c r="V14" s="10" t="s">
        <v>3</v>
      </c>
      <c r="W14" s="11" t="s">
        <v>4</v>
      </c>
      <c r="X14" s="10" t="s">
        <v>3</v>
      </c>
      <c r="Y14" s="11" t="s">
        <v>4</v>
      </c>
      <c r="Z14" s="10" t="s">
        <v>3</v>
      </c>
      <c r="AA14" s="11" t="s">
        <v>4</v>
      </c>
      <c r="AB14" s="53">
        <f>AD14+AE14</f>
        <v>0</v>
      </c>
      <c r="AD14" s="51"/>
      <c r="AE14" s="17"/>
      <c r="AF14"/>
      <c r="AG14"/>
      <c r="AH14"/>
    </row>
    <row r="15" spans="1:34" s="52" customFormat="1" ht="12.75">
      <c r="A15" s="3" t="s">
        <v>5</v>
      </c>
      <c r="B15" s="6" t="s">
        <v>117</v>
      </c>
      <c r="C15" s="6" t="s">
        <v>114</v>
      </c>
      <c r="D15" s="49">
        <f t="shared" si="0"/>
        <v>1</v>
      </c>
      <c r="E15" s="68">
        <f aca="true" t="shared" si="1" ref="E15:E24">SUM(G15+I15+K15+M15+O15+Q15+S15+U15+W15+Y15+AA15)</f>
        <v>53</v>
      </c>
      <c r="F15" s="61" t="s">
        <v>103</v>
      </c>
      <c r="G15" s="43"/>
      <c r="H15" s="61">
        <v>1</v>
      </c>
      <c r="I15" s="43">
        <v>25</v>
      </c>
      <c r="J15" s="111" t="s">
        <v>105</v>
      </c>
      <c r="K15" s="43"/>
      <c r="L15" s="111" t="s">
        <v>125</v>
      </c>
      <c r="M15" s="43">
        <v>18</v>
      </c>
      <c r="N15" s="61" t="s">
        <v>103</v>
      </c>
      <c r="O15" s="43"/>
      <c r="P15" s="61" t="s">
        <v>103</v>
      </c>
      <c r="Q15" s="43"/>
      <c r="R15" s="61">
        <v>3</v>
      </c>
      <c r="S15" s="43">
        <v>10</v>
      </c>
      <c r="T15" s="61" t="s">
        <v>103</v>
      </c>
      <c r="U15" s="43"/>
      <c r="V15" s="13" t="s">
        <v>103</v>
      </c>
      <c r="W15" s="43"/>
      <c r="X15" s="12" t="s">
        <v>103</v>
      </c>
      <c r="Y15" s="43"/>
      <c r="Z15" s="12" t="s">
        <v>145</v>
      </c>
      <c r="AA15" s="43"/>
      <c r="AB15" s="62"/>
      <c r="AD15" s="51"/>
      <c r="AE15" s="17"/>
      <c r="AF15"/>
      <c r="AG15"/>
      <c r="AH15"/>
    </row>
    <row r="16" spans="1:34" s="52" customFormat="1" ht="12.75">
      <c r="A16" s="3" t="s">
        <v>6</v>
      </c>
      <c r="B16" s="22" t="s">
        <v>110</v>
      </c>
      <c r="C16" s="6" t="s">
        <v>114</v>
      </c>
      <c r="D16" s="49">
        <f t="shared" si="0"/>
        <v>1</v>
      </c>
      <c r="E16" s="68">
        <f t="shared" si="1"/>
        <v>18</v>
      </c>
      <c r="F16" s="12" t="s">
        <v>103</v>
      </c>
      <c r="G16" s="74"/>
      <c r="H16" s="12">
        <v>26</v>
      </c>
      <c r="I16" s="74">
        <v>1</v>
      </c>
      <c r="J16" s="21"/>
      <c r="K16" s="74"/>
      <c r="L16" s="111" t="s">
        <v>105</v>
      </c>
      <c r="M16" s="74"/>
      <c r="N16" s="12">
        <v>2</v>
      </c>
      <c r="O16" s="74">
        <v>4</v>
      </c>
      <c r="P16" s="12">
        <v>9</v>
      </c>
      <c r="Q16" s="74">
        <v>4</v>
      </c>
      <c r="R16" s="12">
        <v>11</v>
      </c>
      <c r="S16" s="74">
        <v>2</v>
      </c>
      <c r="T16" s="12">
        <v>9</v>
      </c>
      <c r="U16" s="74">
        <v>4</v>
      </c>
      <c r="V16" s="13">
        <v>6</v>
      </c>
      <c r="W16" s="74">
        <v>3</v>
      </c>
      <c r="X16" s="12" t="s">
        <v>103</v>
      </c>
      <c r="Y16" s="74"/>
      <c r="Z16" s="12" t="s">
        <v>145</v>
      </c>
      <c r="AA16" s="74"/>
      <c r="AB16" s="49"/>
      <c r="AD16" s="51"/>
      <c r="AE16" s="17"/>
      <c r="AF16"/>
      <c r="AG16"/>
      <c r="AH16"/>
    </row>
    <row r="17" spans="1:34" s="52" customFormat="1" ht="12.75">
      <c r="A17" s="3" t="s">
        <v>7</v>
      </c>
      <c r="B17" s="6" t="s">
        <v>116</v>
      </c>
      <c r="C17" s="6" t="s">
        <v>40</v>
      </c>
      <c r="D17" s="49">
        <f>COUNTIF(F17:AA17,"*)")</f>
        <v>1</v>
      </c>
      <c r="E17" s="68">
        <f>SUM(G17+I17+K17+M17+O17+Q17+S17+U17+W17+Y17+AA17)</f>
        <v>13</v>
      </c>
      <c r="F17" s="13" t="s">
        <v>103</v>
      </c>
      <c r="G17" s="14"/>
      <c r="H17" s="13">
        <v>36</v>
      </c>
      <c r="I17" s="14">
        <v>1</v>
      </c>
      <c r="J17" s="130">
        <v>2</v>
      </c>
      <c r="K17" s="14">
        <v>4</v>
      </c>
      <c r="L17" s="111" t="s">
        <v>124</v>
      </c>
      <c r="M17" s="14">
        <v>1</v>
      </c>
      <c r="N17" s="13">
        <v>4</v>
      </c>
      <c r="O17" s="14">
        <v>2</v>
      </c>
      <c r="P17" s="111" t="s">
        <v>105</v>
      </c>
      <c r="Q17" s="14"/>
      <c r="R17" s="13">
        <v>14</v>
      </c>
      <c r="S17" s="14">
        <v>1</v>
      </c>
      <c r="T17" s="13" t="s">
        <v>103</v>
      </c>
      <c r="U17" s="14"/>
      <c r="V17" s="13" t="s">
        <v>103</v>
      </c>
      <c r="W17" s="14"/>
      <c r="X17" s="13" t="s">
        <v>103</v>
      </c>
      <c r="Y17" s="14"/>
      <c r="Z17" s="13">
        <v>2</v>
      </c>
      <c r="AA17" s="14">
        <v>4</v>
      </c>
      <c r="AB17" s="47"/>
      <c r="AD17" s="51"/>
      <c r="AE17" s="17"/>
      <c r="AF17"/>
      <c r="AG17"/>
      <c r="AH17"/>
    </row>
    <row r="18" spans="1:34" s="52" customFormat="1" ht="12.75">
      <c r="A18" s="3" t="s">
        <v>8</v>
      </c>
      <c r="B18" s="22" t="s">
        <v>108</v>
      </c>
      <c r="C18" s="6" t="s">
        <v>109</v>
      </c>
      <c r="D18" s="49">
        <f t="shared" si="0"/>
        <v>1</v>
      </c>
      <c r="E18" s="68">
        <f t="shared" si="1"/>
        <v>13</v>
      </c>
      <c r="F18" s="13" t="s">
        <v>103</v>
      </c>
      <c r="G18" s="14"/>
      <c r="H18" s="13">
        <v>18</v>
      </c>
      <c r="I18" s="14">
        <v>3</v>
      </c>
      <c r="J18" s="121" t="s">
        <v>105</v>
      </c>
      <c r="K18" s="14"/>
      <c r="L18" s="111" t="s">
        <v>103</v>
      </c>
      <c r="M18" s="14"/>
      <c r="N18" s="13" t="s">
        <v>103</v>
      </c>
      <c r="O18" s="14"/>
      <c r="P18" s="21">
        <v>10</v>
      </c>
      <c r="Q18" s="14">
        <v>3</v>
      </c>
      <c r="R18" s="13">
        <v>8</v>
      </c>
      <c r="S18" s="14">
        <v>5</v>
      </c>
      <c r="T18" s="13" t="s">
        <v>103</v>
      </c>
      <c r="U18" s="14"/>
      <c r="V18" s="13" t="s">
        <v>103</v>
      </c>
      <c r="W18" s="14"/>
      <c r="X18" s="13" t="s">
        <v>103</v>
      </c>
      <c r="Y18" s="14"/>
      <c r="Z18" s="130">
        <v>4</v>
      </c>
      <c r="AA18" s="14">
        <v>2</v>
      </c>
      <c r="AB18" s="47"/>
      <c r="AD18" s="51"/>
      <c r="AE18" s="17"/>
      <c r="AF18"/>
      <c r="AG18"/>
      <c r="AH18"/>
    </row>
    <row r="19" spans="1:34" s="52" customFormat="1" ht="12.75">
      <c r="A19" s="3" t="s">
        <v>9</v>
      </c>
      <c r="B19" s="6" t="s">
        <v>113</v>
      </c>
      <c r="C19" s="6" t="s">
        <v>40</v>
      </c>
      <c r="D19" s="49">
        <f>COUNTIF(F19:AA19,"*)")</f>
        <v>1</v>
      </c>
      <c r="E19" s="68">
        <f>SUM(G19+I19+K19+M19+O19+Q19+S19+U19+W19+Y19+AA19)</f>
        <v>8</v>
      </c>
      <c r="F19" s="13" t="s">
        <v>103</v>
      </c>
      <c r="G19" s="14"/>
      <c r="H19" s="13" t="s">
        <v>102</v>
      </c>
      <c r="I19" s="14">
        <v>1</v>
      </c>
      <c r="J19" s="13">
        <v>7</v>
      </c>
      <c r="K19" s="14">
        <v>1</v>
      </c>
      <c r="L19" s="111" t="s">
        <v>105</v>
      </c>
      <c r="M19" s="14"/>
      <c r="N19" s="13">
        <v>6</v>
      </c>
      <c r="O19" s="14">
        <v>1</v>
      </c>
      <c r="P19" s="13" t="s">
        <v>103</v>
      </c>
      <c r="Q19" s="14"/>
      <c r="R19" s="13">
        <v>18</v>
      </c>
      <c r="S19" s="14">
        <v>1</v>
      </c>
      <c r="T19" s="13">
        <v>14</v>
      </c>
      <c r="U19" s="14">
        <v>1</v>
      </c>
      <c r="V19" s="13" t="s">
        <v>103</v>
      </c>
      <c r="W19" s="14"/>
      <c r="X19" s="13" t="s">
        <v>103</v>
      </c>
      <c r="Y19" s="14"/>
      <c r="Z19" s="130">
        <v>3</v>
      </c>
      <c r="AA19" s="14">
        <v>3</v>
      </c>
      <c r="AB19" s="47"/>
      <c r="AD19" s="51"/>
      <c r="AE19" s="17"/>
      <c r="AF19"/>
      <c r="AG19"/>
      <c r="AH19"/>
    </row>
    <row r="20" spans="1:34" s="52" customFormat="1" ht="12.75">
      <c r="A20" s="3" t="s">
        <v>10</v>
      </c>
      <c r="B20" s="6" t="s">
        <v>112</v>
      </c>
      <c r="C20" s="6" t="s">
        <v>41</v>
      </c>
      <c r="D20" s="49">
        <f t="shared" si="0"/>
        <v>1</v>
      </c>
      <c r="E20" s="68">
        <f t="shared" si="1"/>
        <v>8</v>
      </c>
      <c r="F20" s="13" t="s">
        <v>103</v>
      </c>
      <c r="G20" s="14"/>
      <c r="H20" s="13" t="s">
        <v>102</v>
      </c>
      <c r="I20" s="14">
        <v>1</v>
      </c>
      <c r="J20" s="130">
        <v>4</v>
      </c>
      <c r="K20" s="14">
        <v>2</v>
      </c>
      <c r="L20" s="111" t="s">
        <v>134</v>
      </c>
      <c r="M20" s="14">
        <v>1</v>
      </c>
      <c r="N20" s="13">
        <v>7</v>
      </c>
      <c r="O20" s="14">
        <v>1</v>
      </c>
      <c r="P20" s="13">
        <v>17</v>
      </c>
      <c r="Q20" s="14">
        <v>1</v>
      </c>
      <c r="R20" s="13">
        <v>15</v>
      </c>
      <c r="S20" s="14">
        <v>1</v>
      </c>
      <c r="T20" s="13" t="s">
        <v>170</v>
      </c>
      <c r="U20" s="14"/>
      <c r="V20" s="13" t="s">
        <v>103</v>
      </c>
      <c r="W20" s="14"/>
      <c r="X20" s="13" t="s">
        <v>103</v>
      </c>
      <c r="Y20" s="14"/>
      <c r="Z20" s="13">
        <v>5</v>
      </c>
      <c r="AA20" s="14">
        <v>1</v>
      </c>
      <c r="AB20" s="47"/>
      <c r="AD20" s="51"/>
      <c r="AE20" s="17"/>
      <c r="AF20"/>
      <c r="AG20"/>
      <c r="AH20"/>
    </row>
    <row r="21" spans="1:34" s="52" customFormat="1" ht="12.75">
      <c r="A21" s="3" t="s">
        <v>11</v>
      </c>
      <c r="B21" s="29" t="s">
        <v>162</v>
      </c>
      <c r="C21" s="6" t="s">
        <v>163</v>
      </c>
      <c r="D21" s="47">
        <f t="shared" si="0"/>
        <v>1</v>
      </c>
      <c r="E21" s="68">
        <f t="shared" si="1"/>
        <v>5</v>
      </c>
      <c r="F21" s="21" t="s">
        <v>103</v>
      </c>
      <c r="G21" s="30"/>
      <c r="H21" s="111" t="s">
        <v>105</v>
      </c>
      <c r="I21" s="30"/>
      <c r="J21" s="21">
        <v>3</v>
      </c>
      <c r="K21" s="30">
        <v>3</v>
      </c>
      <c r="L21" s="111" t="s">
        <v>103</v>
      </c>
      <c r="M21" s="30"/>
      <c r="N21" s="21" t="s">
        <v>103</v>
      </c>
      <c r="O21" s="30"/>
      <c r="P21" s="21" t="s">
        <v>103</v>
      </c>
      <c r="Q21" s="30"/>
      <c r="R21" s="21">
        <v>16</v>
      </c>
      <c r="S21" s="30">
        <v>1</v>
      </c>
      <c r="T21" s="21">
        <v>17</v>
      </c>
      <c r="U21" s="30">
        <v>1</v>
      </c>
      <c r="V21" s="21" t="s">
        <v>103</v>
      </c>
      <c r="W21" s="30"/>
      <c r="X21" s="21" t="s">
        <v>103</v>
      </c>
      <c r="Y21" s="30"/>
      <c r="Z21" s="21" t="s">
        <v>145</v>
      </c>
      <c r="AA21" s="30"/>
      <c r="AB21" s="72"/>
      <c r="AD21" s="51"/>
      <c r="AE21" s="17"/>
      <c r="AF21"/>
      <c r="AG21"/>
      <c r="AH21"/>
    </row>
    <row r="22" spans="1:34" s="52" customFormat="1" ht="12.75">
      <c r="A22" s="3" t="s">
        <v>12</v>
      </c>
      <c r="B22" s="39" t="s">
        <v>111</v>
      </c>
      <c r="C22" s="6" t="s">
        <v>41</v>
      </c>
      <c r="D22" s="47">
        <f t="shared" si="0"/>
        <v>1</v>
      </c>
      <c r="E22" s="68">
        <f t="shared" si="1"/>
        <v>3</v>
      </c>
      <c r="F22" s="21" t="s">
        <v>103</v>
      </c>
      <c r="G22" s="30"/>
      <c r="H22" s="21">
        <v>31</v>
      </c>
      <c r="I22" s="30">
        <v>1</v>
      </c>
      <c r="J22" s="21"/>
      <c r="K22" s="30"/>
      <c r="L22" s="111" t="s">
        <v>133</v>
      </c>
      <c r="M22" s="30">
        <v>1</v>
      </c>
      <c r="N22" s="21">
        <v>5</v>
      </c>
      <c r="O22" s="30">
        <v>1</v>
      </c>
      <c r="P22" s="111" t="s">
        <v>105</v>
      </c>
      <c r="Q22" s="30"/>
      <c r="R22" s="21" t="s">
        <v>103</v>
      </c>
      <c r="S22" s="30"/>
      <c r="T22" s="123" t="s">
        <v>103</v>
      </c>
      <c r="U22" s="30"/>
      <c r="V22" s="21" t="s">
        <v>103</v>
      </c>
      <c r="W22" s="30"/>
      <c r="X22" s="21" t="s">
        <v>103</v>
      </c>
      <c r="Y22" s="30"/>
      <c r="Z22" s="21" t="s">
        <v>145</v>
      </c>
      <c r="AA22" s="30"/>
      <c r="AB22" s="72"/>
      <c r="AD22" s="51"/>
      <c r="AE22" s="17"/>
      <c r="AF22"/>
      <c r="AG22"/>
      <c r="AH22"/>
    </row>
    <row r="23" spans="1:34" s="52" customFormat="1" ht="12.75">
      <c r="A23" s="3" t="s">
        <v>13</v>
      </c>
      <c r="B23" s="29" t="s">
        <v>165</v>
      </c>
      <c r="C23" s="29" t="s">
        <v>163</v>
      </c>
      <c r="D23" s="47">
        <f t="shared" si="0"/>
        <v>1</v>
      </c>
      <c r="E23" s="68">
        <f t="shared" si="1"/>
        <v>2</v>
      </c>
      <c r="F23" s="21" t="s">
        <v>103</v>
      </c>
      <c r="G23" s="30"/>
      <c r="H23" s="111" t="s">
        <v>105</v>
      </c>
      <c r="I23" s="30"/>
      <c r="J23" s="21">
        <v>10</v>
      </c>
      <c r="K23" s="30">
        <v>1</v>
      </c>
      <c r="L23" s="111" t="s">
        <v>103</v>
      </c>
      <c r="M23" s="30"/>
      <c r="N23" s="21" t="s">
        <v>103</v>
      </c>
      <c r="O23" s="30"/>
      <c r="P23" s="21" t="s">
        <v>103</v>
      </c>
      <c r="Q23" s="30"/>
      <c r="R23" s="21" t="s">
        <v>103</v>
      </c>
      <c r="S23" s="30"/>
      <c r="T23" s="21">
        <v>19</v>
      </c>
      <c r="U23" s="30">
        <v>1</v>
      </c>
      <c r="V23" s="21" t="s">
        <v>103</v>
      </c>
      <c r="W23" s="30"/>
      <c r="X23" s="21" t="s">
        <v>103</v>
      </c>
      <c r="Y23" s="30"/>
      <c r="Z23" s="21" t="s">
        <v>145</v>
      </c>
      <c r="AA23" s="30"/>
      <c r="AB23" s="72"/>
      <c r="AD23" s="51"/>
      <c r="AE23" s="17"/>
      <c r="AF23"/>
      <c r="AG23"/>
      <c r="AH23"/>
    </row>
    <row r="24" spans="1:28" ht="12.75">
      <c r="A24" s="3" t="s">
        <v>20</v>
      </c>
      <c r="B24" s="29" t="s">
        <v>164</v>
      </c>
      <c r="C24" s="6" t="s">
        <v>42</v>
      </c>
      <c r="D24" s="47">
        <f t="shared" si="0"/>
        <v>1</v>
      </c>
      <c r="E24" s="68">
        <f t="shared" si="1"/>
        <v>1</v>
      </c>
      <c r="F24" s="21" t="s">
        <v>103</v>
      </c>
      <c r="G24" s="30"/>
      <c r="H24" s="111" t="s">
        <v>105</v>
      </c>
      <c r="I24" s="30"/>
      <c r="J24" s="21">
        <v>9</v>
      </c>
      <c r="K24" s="30">
        <v>1</v>
      </c>
      <c r="L24" s="111" t="s">
        <v>103</v>
      </c>
      <c r="M24" s="30"/>
      <c r="N24" s="21" t="s">
        <v>103</v>
      </c>
      <c r="O24" s="30"/>
      <c r="P24" s="21" t="s">
        <v>103</v>
      </c>
      <c r="Q24" s="30"/>
      <c r="R24" s="21" t="s">
        <v>103</v>
      </c>
      <c r="S24" s="30"/>
      <c r="T24" s="21" t="s">
        <v>103</v>
      </c>
      <c r="U24" s="30"/>
      <c r="V24" s="21" t="s">
        <v>103</v>
      </c>
      <c r="W24" s="30"/>
      <c r="X24" s="21" t="s">
        <v>103</v>
      </c>
      <c r="Y24" s="30"/>
      <c r="Z24" s="21" t="s">
        <v>145</v>
      </c>
      <c r="AA24" s="30"/>
      <c r="AB24" s="72"/>
    </row>
    <row r="25" spans="1:28" ht="12.75">
      <c r="A25" s="3"/>
      <c r="B25" s="7"/>
      <c r="C25" s="7"/>
      <c r="D25" s="48">
        <f t="shared" si="0"/>
        <v>0</v>
      </c>
      <c r="E25" s="76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48"/>
    </row>
  </sheetData>
  <sheetProtection/>
  <mergeCells count="95">
    <mergeCell ref="F1:G1"/>
    <mergeCell ref="H1:I1"/>
    <mergeCell ref="J1:K1"/>
    <mergeCell ref="L1:M1"/>
    <mergeCell ref="N1:O1"/>
    <mergeCell ref="F7:G7"/>
    <mergeCell ref="H7:I7"/>
    <mergeCell ref="J7:K7"/>
    <mergeCell ref="L7:M7"/>
    <mergeCell ref="F5:G5"/>
    <mergeCell ref="P2:Q2"/>
    <mergeCell ref="P1:Q1"/>
    <mergeCell ref="R1:S1"/>
    <mergeCell ref="T1:U1"/>
    <mergeCell ref="V1:W1"/>
    <mergeCell ref="T2:U2"/>
    <mergeCell ref="V2:W2"/>
    <mergeCell ref="F3:G3"/>
    <mergeCell ref="H3:I3"/>
    <mergeCell ref="J3:K3"/>
    <mergeCell ref="L3:M3"/>
    <mergeCell ref="N2:O2"/>
    <mergeCell ref="N3:O3"/>
    <mergeCell ref="Z1:AA1"/>
    <mergeCell ref="AG1:AH1"/>
    <mergeCell ref="X1:Y1"/>
    <mergeCell ref="AG2:AH2"/>
    <mergeCell ref="A2:A8"/>
    <mergeCell ref="B2:C8"/>
    <mergeCell ref="F2:G2"/>
    <mergeCell ref="H2:I2"/>
    <mergeCell ref="J2:K2"/>
    <mergeCell ref="L2:M2"/>
    <mergeCell ref="P3:Q3"/>
    <mergeCell ref="R3:S3"/>
    <mergeCell ref="T3:U3"/>
    <mergeCell ref="R2:S2"/>
    <mergeCell ref="AG4:AH4"/>
    <mergeCell ref="V3:W3"/>
    <mergeCell ref="X3:Y3"/>
    <mergeCell ref="Z3:AA3"/>
    <mergeCell ref="X2:Y2"/>
    <mergeCell ref="Z2:AA2"/>
    <mergeCell ref="F4:G4"/>
    <mergeCell ref="H4:I4"/>
    <mergeCell ref="J4:K4"/>
    <mergeCell ref="L4:M4"/>
    <mergeCell ref="N4:O4"/>
    <mergeCell ref="P4:Q4"/>
    <mergeCell ref="P5:Q5"/>
    <mergeCell ref="R4:S4"/>
    <mergeCell ref="T4:U4"/>
    <mergeCell ref="V4:W4"/>
    <mergeCell ref="X4:Y4"/>
    <mergeCell ref="Z4:AA4"/>
    <mergeCell ref="Z5:AA5"/>
    <mergeCell ref="F6:G6"/>
    <mergeCell ref="H6:I6"/>
    <mergeCell ref="J6:K6"/>
    <mergeCell ref="L6:M6"/>
    <mergeCell ref="N6:O6"/>
    <mergeCell ref="H5:I5"/>
    <mergeCell ref="J5:K5"/>
    <mergeCell ref="L5:M5"/>
    <mergeCell ref="N5:O5"/>
    <mergeCell ref="T6:U6"/>
    <mergeCell ref="V6:W6"/>
    <mergeCell ref="X6:Y6"/>
    <mergeCell ref="R5:S5"/>
    <mergeCell ref="T5:U5"/>
    <mergeCell ref="V5:W5"/>
    <mergeCell ref="X5:Y5"/>
    <mergeCell ref="Z6:AA6"/>
    <mergeCell ref="AG6:AH6"/>
    <mergeCell ref="R8:S8"/>
    <mergeCell ref="N7:O7"/>
    <mergeCell ref="P7:Q7"/>
    <mergeCell ref="R7:S7"/>
    <mergeCell ref="T8:U8"/>
    <mergeCell ref="V8:W8"/>
    <mergeCell ref="P6:Q6"/>
    <mergeCell ref="R6:S6"/>
    <mergeCell ref="F8:G8"/>
    <mergeCell ref="H8:I8"/>
    <mergeCell ref="J8:K8"/>
    <mergeCell ref="L8:M8"/>
    <mergeCell ref="N8:O8"/>
    <mergeCell ref="P8:Q8"/>
    <mergeCell ref="X8:Y8"/>
    <mergeCell ref="Z8:AA8"/>
    <mergeCell ref="AG8:AH8"/>
    <mergeCell ref="X7:Y7"/>
    <mergeCell ref="Z7:AA7"/>
    <mergeCell ref="T7:U7"/>
    <mergeCell ref="V7:W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1" manualBreakCount="1">
    <brk id="15" max="255" man="1"/>
  </rowBreaks>
  <ignoredErrors>
    <ignoredError sqref="L10:L11 L1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H27"/>
  <sheetViews>
    <sheetView showZeros="0" zoomScale="90" zoomScaleNormal="90" zoomScalePageLayoutView="0" workbookViewId="0" topLeftCell="A4">
      <pane xSplit="3" topLeftCell="D1" activePane="topRight" state="frozen"/>
      <selection pane="topLeft" activeCell="AD9" sqref="AD9"/>
      <selection pane="topRight" activeCell="A14" sqref="A14:AB27"/>
    </sheetView>
  </sheetViews>
  <sheetFormatPr defaultColWidth="11.421875" defaultRowHeight="12.75"/>
  <cols>
    <col min="1" max="1" width="3.28125" style="0" customWidth="1"/>
    <col min="2" max="2" width="20.7109375" style="0" customWidth="1"/>
    <col min="3" max="3" width="38.00390625" style="0" customWidth="1"/>
    <col min="4" max="4" width="2.7109375" style="73" customWidth="1"/>
    <col min="5" max="5" width="4.7109375" style="17" customWidth="1"/>
    <col min="6" max="27" width="3.8515625" style="17" customWidth="1"/>
    <col min="28" max="28" width="3.00390625" style="51" customWidth="1"/>
    <col min="29" max="29" width="0" style="52" hidden="1" customWidth="1"/>
    <col min="30" max="30" width="7.28125" style="51" customWidth="1"/>
    <col min="31" max="31" width="5.28125" style="17" customWidth="1"/>
    <col min="32" max="32" width="4.7109375" style="0" customWidth="1"/>
  </cols>
  <sheetData>
    <row r="1" spans="1:34" ht="104.25" customHeight="1">
      <c r="A1" s="8"/>
      <c r="B1" s="1" t="s">
        <v>0</v>
      </c>
      <c r="C1" s="1" t="s">
        <v>1</v>
      </c>
      <c r="D1" s="108" t="s">
        <v>21</v>
      </c>
      <c r="E1" s="78"/>
      <c r="F1" s="155" t="s">
        <v>70</v>
      </c>
      <c r="G1" s="156"/>
      <c r="H1" s="155" t="s">
        <v>84</v>
      </c>
      <c r="I1" s="156"/>
      <c r="J1" s="155" t="s">
        <v>83</v>
      </c>
      <c r="K1" s="156"/>
      <c r="L1" s="172" t="s">
        <v>150</v>
      </c>
      <c r="M1" s="173"/>
      <c r="N1" s="172" t="s">
        <v>82</v>
      </c>
      <c r="O1" s="173"/>
      <c r="P1" s="155" t="s">
        <v>87</v>
      </c>
      <c r="Q1" s="156"/>
      <c r="R1" s="155" t="s">
        <v>151</v>
      </c>
      <c r="S1" s="156"/>
      <c r="T1" s="155" t="s">
        <v>85</v>
      </c>
      <c r="U1" s="156"/>
      <c r="V1" s="155" t="s">
        <v>86</v>
      </c>
      <c r="W1" s="156"/>
      <c r="X1" s="155" t="s">
        <v>88</v>
      </c>
      <c r="Y1" s="156"/>
      <c r="Z1" s="155" t="s">
        <v>44</v>
      </c>
      <c r="AA1" s="156"/>
      <c r="AB1" s="115" t="s">
        <v>22</v>
      </c>
      <c r="AG1" s="157"/>
      <c r="AH1" s="157"/>
    </row>
    <row r="2" spans="1:34" ht="12.75" customHeight="1">
      <c r="A2" s="158"/>
      <c r="B2" s="159" t="s">
        <v>39</v>
      </c>
      <c r="C2" s="160"/>
      <c r="D2" s="109"/>
      <c r="E2" s="4">
        <v>13</v>
      </c>
      <c r="F2" s="165"/>
      <c r="G2" s="166"/>
      <c r="H2" s="167"/>
      <c r="I2" s="168"/>
      <c r="J2" s="169">
        <v>5.4</v>
      </c>
      <c r="K2" s="170"/>
      <c r="L2" s="139" t="s">
        <v>81</v>
      </c>
      <c r="M2" s="140"/>
      <c r="N2" s="134"/>
      <c r="O2" s="135"/>
      <c r="P2" s="171">
        <v>13.6</v>
      </c>
      <c r="Q2" s="170"/>
      <c r="R2" s="139">
        <v>9</v>
      </c>
      <c r="S2" s="140"/>
      <c r="T2" s="171">
        <v>12</v>
      </c>
      <c r="U2" s="170"/>
      <c r="V2" s="169">
        <v>12</v>
      </c>
      <c r="W2" s="170"/>
      <c r="X2" s="134"/>
      <c r="Y2" s="135"/>
      <c r="Z2" s="141">
        <v>4.1</v>
      </c>
      <c r="AA2" s="142"/>
      <c r="AB2" s="116"/>
      <c r="AG2" s="138"/>
      <c r="AH2" s="138"/>
    </row>
    <row r="3" spans="1:34" ht="12.75" customHeight="1">
      <c r="A3" s="158"/>
      <c r="B3" s="159"/>
      <c r="C3" s="160"/>
      <c r="D3" s="109"/>
      <c r="E3" s="99" t="s">
        <v>74</v>
      </c>
      <c r="F3" s="149"/>
      <c r="G3" s="150"/>
      <c r="H3" s="149"/>
      <c r="I3" s="150"/>
      <c r="J3" s="154">
        <v>5.4</v>
      </c>
      <c r="K3" s="153"/>
      <c r="L3" s="139" t="s">
        <v>81</v>
      </c>
      <c r="M3" s="140"/>
      <c r="N3" s="134"/>
      <c r="O3" s="135"/>
      <c r="P3" s="152">
        <v>13.6</v>
      </c>
      <c r="Q3" s="153"/>
      <c r="R3" s="139">
        <v>9</v>
      </c>
      <c r="S3" s="140"/>
      <c r="T3" s="152">
        <v>12</v>
      </c>
      <c r="U3" s="153"/>
      <c r="V3" s="154">
        <v>12</v>
      </c>
      <c r="W3" s="153"/>
      <c r="X3" s="134"/>
      <c r="Y3" s="135"/>
      <c r="Z3" s="141">
        <v>4.1</v>
      </c>
      <c r="AA3" s="142"/>
      <c r="AB3" s="116"/>
      <c r="AG3" s="95"/>
      <c r="AH3" s="95"/>
    </row>
    <row r="4" spans="1:34" ht="12.75" customHeight="1">
      <c r="A4" s="158"/>
      <c r="B4" s="161"/>
      <c r="C4" s="162"/>
      <c r="D4" s="109"/>
      <c r="E4" s="5">
        <v>15</v>
      </c>
      <c r="F4" s="149"/>
      <c r="G4" s="150"/>
      <c r="H4" s="151">
        <v>35.2</v>
      </c>
      <c r="I4" s="142"/>
      <c r="J4" s="148">
        <v>9.6</v>
      </c>
      <c r="K4" s="140"/>
      <c r="L4" s="139" t="s">
        <v>80</v>
      </c>
      <c r="M4" s="140"/>
      <c r="N4" s="134"/>
      <c r="O4" s="135"/>
      <c r="P4" s="139">
        <v>40.8</v>
      </c>
      <c r="Q4" s="140"/>
      <c r="R4" s="139">
        <v>13.9</v>
      </c>
      <c r="S4" s="140"/>
      <c r="T4" s="139">
        <v>41.6</v>
      </c>
      <c r="U4" s="140"/>
      <c r="V4" s="148">
        <v>44</v>
      </c>
      <c r="W4" s="140"/>
      <c r="X4" s="134"/>
      <c r="Y4" s="135"/>
      <c r="Z4" s="141">
        <v>4.1</v>
      </c>
      <c r="AA4" s="142"/>
      <c r="AB4" s="116"/>
      <c r="AG4" s="138"/>
      <c r="AH4" s="138"/>
    </row>
    <row r="5" spans="1:34" ht="12.75" customHeight="1">
      <c r="A5" s="158"/>
      <c r="B5" s="161"/>
      <c r="C5" s="162"/>
      <c r="D5" s="109"/>
      <c r="E5" s="5" t="s">
        <v>75</v>
      </c>
      <c r="F5" s="149"/>
      <c r="G5" s="150"/>
      <c r="H5" s="151">
        <v>35.2</v>
      </c>
      <c r="I5" s="142"/>
      <c r="J5" s="148">
        <v>9.6</v>
      </c>
      <c r="K5" s="140"/>
      <c r="L5" s="139" t="s">
        <v>80</v>
      </c>
      <c r="M5" s="140"/>
      <c r="N5" s="134"/>
      <c r="O5" s="135"/>
      <c r="P5" s="139">
        <v>40.8</v>
      </c>
      <c r="Q5" s="140"/>
      <c r="R5" s="139">
        <v>13.9</v>
      </c>
      <c r="S5" s="140"/>
      <c r="T5" s="139">
        <v>41.6</v>
      </c>
      <c r="U5" s="140"/>
      <c r="V5" s="148">
        <v>44</v>
      </c>
      <c r="W5" s="140"/>
      <c r="X5" s="134"/>
      <c r="Y5" s="135"/>
      <c r="Z5" s="141">
        <v>4.1</v>
      </c>
      <c r="AA5" s="142"/>
      <c r="AB5" s="116"/>
      <c r="AG5" s="95"/>
      <c r="AH5" s="95"/>
    </row>
    <row r="6" spans="1:34" ht="12.75" customHeight="1">
      <c r="A6" s="158"/>
      <c r="B6" s="161"/>
      <c r="C6" s="162"/>
      <c r="D6" s="109"/>
      <c r="E6" s="5">
        <v>17</v>
      </c>
      <c r="F6" s="149"/>
      <c r="G6" s="150"/>
      <c r="H6" s="151">
        <v>70.4</v>
      </c>
      <c r="I6" s="142"/>
      <c r="J6" s="148">
        <v>14.4</v>
      </c>
      <c r="K6" s="140"/>
      <c r="L6" s="139" t="s">
        <v>79</v>
      </c>
      <c r="M6" s="140"/>
      <c r="N6" s="139">
        <v>12.6</v>
      </c>
      <c r="O6" s="140"/>
      <c r="P6" s="139">
        <v>61.2</v>
      </c>
      <c r="Q6" s="140"/>
      <c r="R6" s="139">
        <v>13.9</v>
      </c>
      <c r="S6" s="140"/>
      <c r="T6" s="139">
        <v>62.4</v>
      </c>
      <c r="U6" s="140"/>
      <c r="V6" s="139">
        <v>66</v>
      </c>
      <c r="W6" s="140"/>
      <c r="X6" s="139">
        <v>22.5</v>
      </c>
      <c r="Y6" s="140"/>
      <c r="Z6" s="141">
        <v>7.6</v>
      </c>
      <c r="AA6" s="142"/>
      <c r="AB6" s="116"/>
      <c r="AG6" s="138"/>
      <c r="AH6" s="138"/>
    </row>
    <row r="7" spans="1:34" ht="12.75" customHeight="1">
      <c r="A7" s="158"/>
      <c r="B7" s="163"/>
      <c r="C7" s="164"/>
      <c r="D7" s="109"/>
      <c r="E7" s="100" t="s">
        <v>76</v>
      </c>
      <c r="F7" s="149"/>
      <c r="G7" s="150"/>
      <c r="H7" s="151">
        <v>70.4</v>
      </c>
      <c r="I7" s="142"/>
      <c r="J7" s="148">
        <v>14.4</v>
      </c>
      <c r="K7" s="140"/>
      <c r="L7" s="139" t="s">
        <v>78</v>
      </c>
      <c r="M7" s="140"/>
      <c r="N7" s="139">
        <v>12.6</v>
      </c>
      <c r="O7" s="140"/>
      <c r="P7" s="134"/>
      <c r="Q7" s="135"/>
      <c r="R7" s="139">
        <v>13.9</v>
      </c>
      <c r="S7" s="140"/>
      <c r="T7" s="134"/>
      <c r="U7" s="135"/>
      <c r="V7" s="139">
        <v>66</v>
      </c>
      <c r="W7" s="140"/>
      <c r="X7" s="139">
        <v>22.5</v>
      </c>
      <c r="Y7" s="140"/>
      <c r="Z7" s="141">
        <v>7.6</v>
      </c>
      <c r="AA7" s="142"/>
      <c r="AB7" s="116"/>
      <c r="AG7" s="95"/>
      <c r="AH7" s="95"/>
    </row>
    <row r="8" spans="1:34" ht="12.75" customHeight="1">
      <c r="A8" s="158"/>
      <c r="B8" s="163"/>
      <c r="C8" s="164"/>
      <c r="D8" s="109"/>
      <c r="E8" s="79" t="s">
        <v>2</v>
      </c>
      <c r="F8" s="143">
        <v>86.4</v>
      </c>
      <c r="G8" s="137"/>
      <c r="H8" s="143">
        <v>105.6</v>
      </c>
      <c r="I8" s="137"/>
      <c r="J8" s="144"/>
      <c r="K8" s="145"/>
      <c r="L8" s="146" t="s">
        <v>77</v>
      </c>
      <c r="M8" s="147"/>
      <c r="N8" s="146">
        <v>12.6</v>
      </c>
      <c r="O8" s="147"/>
      <c r="P8" s="146">
        <v>95.2</v>
      </c>
      <c r="Q8" s="147"/>
      <c r="R8" s="139">
        <v>27.8</v>
      </c>
      <c r="S8" s="140"/>
      <c r="T8" s="146">
        <v>104</v>
      </c>
      <c r="U8" s="147"/>
      <c r="V8" s="146">
        <v>110</v>
      </c>
      <c r="W8" s="147"/>
      <c r="X8" s="134"/>
      <c r="Y8" s="135"/>
      <c r="Z8" s="136">
        <v>7.6</v>
      </c>
      <c r="AA8" s="137"/>
      <c r="AB8" s="116"/>
      <c r="AG8" s="138"/>
      <c r="AH8" s="138"/>
    </row>
    <row r="9" spans="1:34" s="52" customFormat="1" ht="28.5">
      <c r="A9" s="2"/>
      <c r="B9" s="9" t="s">
        <v>73</v>
      </c>
      <c r="C9" s="86"/>
      <c r="D9" s="53">
        <f aca="true" t="shared" si="0" ref="D9:D27">COUNTIF(F9:AA9,"*)")</f>
        <v>0</v>
      </c>
      <c r="E9" s="20"/>
      <c r="F9" s="10" t="s">
        <v>3</v>
      </c>
      <c r="G9" s="11" t="s">
        <v>4</v>
      </c>
      <c r="H9" s="10" t="s">
        <v>3</v>
      </c>
      <c r="I9" s="11" t="s">
        <v>4</v>
      </c>
      <c r="J9" s="10" t="s">
        <v>3</v>
      </c>
      <c r="K9" s="11" t="s">
        <v>4</v>
      </c>
      <c r="L9" s="10" t="s">
        <v>3</v>
      </c>
      <c r="M9" s="11" t="s">
        <v>4</v>
      </c>
      <c r="N9" s="10" t="s">
        <v>3</v>
      </c>
      <c r="O9" s="11" t="s">
        <v>4</v>
      </c>
      <c r="P9" s="10" t="s">
        <v>3</v>
      </c>
      <c r="Q9" s="11" t="s">
        <v>4</v>
      </c>
      <c r="R9" s="10" t="s">
        <v>3</v>
      </c>
      <c r="S9" s="11" t="s">
        <v>4</v>
      </c>
      <c r="T9" s="10" t="s">
        <v>3</v>
      </c>
      <c r="U9" s="11" t="s">
        <v>4</v>
      </c>
      <c r="V9" s="10" t="s">
        <v>3</v>
      </c>
      <c r="W9" s="11" t="s">
        <v>4</v>
      </c>
      <c r="X9" s="10" t="s">
        <v>3</v>
      </c>
      <c r="Y9" s="11" t="s">
        <v>4</v>
      </c>
      <c r="Z9" s="10" t="s">
        <v>3</v>
      </c>
      <c r="AA9" s="11" t="s">
        <v>4</v>
      </c>
      <c r="AB9" s="53">
        <f>AD9+AE9</f>
        <v>0</v>
      </c>
      <c r="AD9" s="51"/>
      <c r="AE9" s="17"/>
      <c r="AF9"/>
      <c r="AG9"/>
      <c r="AH9"/>
    </row>
    <row r="10" spans="1:34" s="52" customFormat="1" ht="12.75">
      <c r="A10" s="3" t="s">
        <v>5</v>
      </c>
      <c r="B10" s="40" t="s">
        <v>118</v>
      </c>
      <c r="C10" s="6" t="s">
        <v>40</v>
      </c>
      <c r="D10" s="62">
        <f t="shared" si="0"/>
        <v>1</v>
      </c>
      <c r="E10" s="68">
        <f>SUM(G10+I10+K10+M10+O10+Q10+S10+U10+W10+Y10+AA10)</f>
        <v>14</v>
      </c>
      <c r="F10" s="13" t="s">
        <v>103</v>
      </c>
      <c r="G10" s="43"/>
      <c r="H10" s="61" t="s">
        <v>105</v>
      </c>
      <c r="I10" s="43"/>
      <c r="J10" s="61">
        <v>5</v>
      </c>
      <c r="K10" s="43">
        <v>1</v>
      </c>
      <c r="L10" s="111" t="s">
        <v>136</v>
      </c>
      <c r="M10" s="43">
        <v>3</v>
      </c>
      <c r="N10" s="61">
        <v>4</v>
      </c>
      <c r="O10" s="43">
        <v>2</v>
      </c>
      <c r="P10" s="12" t="s">
        <v>103</v>
      </c>
      <c r="Q10" s="43"/>
      <c r="R10" s="12">
        <v>20</v>
      </c>
      <c r="S10" s="43">
        <v>1</v>
      </c>
      <c r="T10" s="12">
        <v>20</v>
      </c>
      <c r="U10" s="43">
        <v>1</v>
      </c>
      <c r="V10" s="12" t="s">
        <v>103</v>
      </c>
      <c r="W10" s="43"/>
      <c r="X10" s="61" t="s">
        <v>103</v>
      </c>
      <c r="Y10" s="43"/>
      <c r="Z10" s="61">
        <v>1</v>
      </c>
      <c r="AA10" s="43">
        <v>6</v>
      </c>
      <c r="AB10" s="62"/>
      <c r="AD10" s="51"/>
      <c r="AE10" s="17"/>
      <c r="AF10"/>
      <c r="AG10"/>
      <c r="AH10"/>
    </row>
    <row r="11" spans="1:34" s="52" customFormat="1" ht="12.75">
      <c r="A11" s="3" t="s">
        <v>6</v>
      </c>
      <c r="B11" s="29" t="s">
        <v>119</v>
      </c>
      <c r="C11" s="6" t="s">
        <v>40</v>
      </c>
      <c r="D11" s="49">
        <f t="shared" si="0"/>
        <v>1</v>
      </c>
      <c r="E11" s="68">
        <f>SUM(G11+I11+K11+M11+O11+Q11+S11+U11+W11+Y11+AA11)</f>
        <v>11</v>
      </c>
      <c r="F11" s="13" t="s">
        <v>103</v>
      </c>
      <c r="G11" s="44"/>
      <c r="H11" s="21" t="s">
        <v>105</v>
      </c>
      <c r="I11" s="45"/>
      <c r="J11" s="21">
        <v>6</v>
      </c>
      <c r="K11" s="45">
        <v>1</v>
      </c>
      <c r="L11" s="111" t="s">
        <v>135</v>
      </c>
      <c r="M11" s="30">
        <v>2</v>
      </c>
      <c r="N11" s="13">
        <v>5</v>
      </c>
      <c r="O11" s="30">
        <v>1</v>
      </c>
      <c r="P11" s="21" t="s">
        <v>103</v>
      </c>
      <c r="Q11" s="30"/>
      <c r="R11" s="21">
        <v>19</v>
      </c>
      <c r="S11" s="30">
        <v>1</v>
      </c>
      <c r="T11" s="21" t="s">
        <v>103</v>
      </c>
      <c r="U11" s="30"/>
      <c r="V11" s="21">
        <v>4</v>
      </c>
      <c r="W11" s="30">
        <v>2</v>
      </c>
      <c r="X11" s="13" t="s">
        <v>103</v>
      </c>
      <c r="Y11" s="30"/>
      <c r="Z11" s="13">
        <v>2</v>
      </c>
      <c r="AA11" s="30">
        <v>4</v>
      </c>
      <c r="AB11" s="47"/>
      <c r="AD11" s="51"/>
      <c r="AE11" s="17"/>
      <c r="AF11"/>
      <c r="AG11"/>
      <c r="AH11"/>
    </row>
    <row r="12" spans="1:34" s="52" customFormat="1" ht="12.75">
      <c r="A12" s="3"/>
      <c r="B12" s="29"/>
      <c r="C12" s="6"/>
      <c r="D12" s="49">
        <f t="shared" si="0"/>
        <v>0</v>
      </c>
      <c r="E12" s="68">
        <f>SUM(G12+I12+K12+M12+O12+U12+W12+AA12)</f>
        <v>0</v>
      </c>
      <c r="F12" s="13"/>
      <c r="G12" s="44"/>
      <c r="H12" s="21"/>
      <c r="I12" s="45"/>
      <c r="J12" s="21"/>
      <c r="K12" s="46"/>
      <c r="L12" s="13"/>
      <c r="M12" s="30"/>
      <c r="N12" s="13"/>
      <c r="O12" s="30"/>
      <c r="P12" s="21"/>
      <c r="Q12" s="30"/>
      <c r="R12" s="21"/>
      <c r="S12" s="30"/>
      <c r="T12" s="21"/>
      <c r="U12" s="30"/>
      <c r="V12" s="21"/>
      <c r="W12" s="30"/>
      <c r="X12" s="13"/>
      <c r="Y12" s="30"/>
      <c r="Z12" s="13"/>
      <c r="AA12" s="30"/>
      <c r="AB12" s="47"/>
      <c r="AD12" s="51"/>
      <c r="AE12" s="17"/>
      <c r="AF12"/>
      <c r="AG12"/>
      <c r="AH12"/>
    </row>
    <row r="13" spans="1:34" s="52" customFormat="1" ht="28.5">
      <c r="A13" s="2"/>
      <c r="B13" s="9" t="s">
        <v>16</v>
      </c>
      <c r="C13" s="86"/>
      <c r="D13" s="53">
        <f t="shared" si="0"/>
        <v>0</v>
      </c>
      <c r="E13" s="20"/>
      <c r="F13" s="10" t="s">
        <v>3</v>
      </c>
      <c r="G13" s="11" t="s">
        <v>4</v>
      </c>
      <c r="H13" s="10" t="s">
        <v>3</v>
      </c>
      <c r="I13" s="11" t="s">
        <v>4</v>
      </c>
      <c r="J13" s="10" t="s">
        <v>3</v>
      </c>
      <c r="K13" s="11" t="s">
        <v>4</v>
      </c>
      <c r="L13" s="10" t="s">
        <v>3</v>
      </c>
      <c r="M13" s="11" t="s">
        <v>4</v>
      </c>
      <c r="N13" s="10" t="s">
        <v>3</v>
      </c>
      <c r="O13" s="11" t="s">
        <v>4</v>
      </c>
      <c r="P13" s="10" t="s">
        <v>3</v>
      </c>
      <c r="Q13" s="11" t="s">
        <v>4</v>
      </c>
      <c r="R13" s="10" t="s">
        <v>3</v>
      </c>
      <c r="S13" s="11" t="s">
        <v>4</v>
      </c>
      <c r="T13" s="10" t="s">
        <v>3</v>
      </c>
      <c r="U13" s="11" t="s">
        <v>4</v>
      </c>
      <c r="V13" s="10" t="s">
        <v>3</v>
      </c>
      <c r="W13" s="11" t="s">
        <v>4</v>
      </c>
      <c r="X13" s="10" t="s">
        <v>3</v>
      </c>
      <c r="Y13" s="11" t="s">
        <v>4</v>
      </c>
      <c r="Z13" s="10" t="s">
        <v>3</v>
      </c>
      <c r="AA13" s="11" t="s">
        <v>4</v>
      </c>
      <c r="AB13" s="53">
        <f>AD13+AE13</f>
        <v>0</v>
      </c>
      <c r="AD13" s="51"/>
      <c r="AE13" s="17"/>
      <c r="AF13"/>
      <c r="AG13"/>
      <c r="AH13"/>
    </row>
    <row r="14" spans="1:34" s="52" customFormat="1" ht="12.75">
      <c r="A14" s="3" t="s">
        <v>5</v>
      </c>
      <c r="B14" s="40" t="s">
        <v>89</v>
      </c>
      <c r="C14" s="6" t="s">
        <v>41</v>
      </c>
      <c r="D14" s="62">
        <f t="shared" si="0"/>
        <v>1</v>
      </c>
      <c r="E14" s="68">
        <f aca="true" t="shared" si="1" ref="E14:E26">SUM(G14+I14+K14+M14+O14+Q14+S14+U14+W14+Y14+AA14)</f>
        <v>104</v>
      </c>
      <c r="F14" s="13">
        <v>1</v>
      </c>
      <c r="G14" s="43">
        <v>25</v>
      </c>
      <c r="H14" s="61">
        <v>2</v>
      </c>
      <c r="I14" s="43">
        <v>22</v>
      </c>
      <c r="J14" s="61" t="s">
        <v>103</v>
      </c>
      <c r="K14" s="43"/>
      <c r="L14" s="111" t="s">
        <v>137</v>
      </c>
      <c r="M14" s="43">
        <v>10</v>
      </c>
      <c r="N14" s="61" t="s">
        <v>166</v>
      </c>
      <c r="O14" s="43">
        <v>17</v>
      </c>
      <c r="P14" s="12">
        <v>2</v>
      </c>
      <c r="Q14" s="43">
        <v>16</v>
      </c>
      <c r="R14" s="12">
        <v>4</v>
      </c>
      <c r="S14" s="43">
        <v>9</v>
      </c>
      <c r="T14" s="12" t="s">
        <v>170</v>
      </c>
      <c r="U14" s="43"/>
      <c r="V14" s="12" t="s">
        <v>103</v>
      </c>
      <c r="W14" s="43"/>
      <c r="X14" s="61" t="s">
        <v>103</v>
      </c>
      <c r="Y14" s="43"/>
      <c r="Z14" s="61" t="s">
        <v>166</v>
      </c>
      <c r="AA14" s="43">
        <v>5</v>
      </c>
      <c r="AB14" s="62"/>
      <c r="AD14" s="51"/>
      <c r="AE14" s="17"/>
      <c r="AF14"/>
      <c r="AG14"/>
      <c r="AH14"/>
    </row>
    <row r="15" spans="1:34" s="52" customFormat="1" ht="12.75">
      <c r="A15" s="3" t="s">
        <v>6</v>
      </c>
      <c r="B15" s="29" t="s">
        <v>90</v>
      </c>
      <c r="C15" s="6" t="s">
        <v>41</v>
      </c>
      <c r="D15" s="49">
        <f t="shared" si="0"/>
        <v>1</v>
      </c>
      <c r="E15" s="68">
        <f t="shared" si="1"/>
        <v>82</v>
      </c>
      <c r="F15" s="13">
        <v>5</v>
      </c>
      <c r="G15" s="44">
        <v>16</v>
      </c>
      <c r="H15" s="21">
        <v>8</v>
      </c>
      <c r="I15" s="45">
        <v>13</v>
      </c>
      <c r="J15" s="21" t="s">
        <v>103</v>
      </c>
      <c r="K15" s="45"/>
      <c r="L15" s="111" t="s">
        <v>138</v>
      </c>
      <c r="M15" s="30">
        <v>8</v>
      </c>
      <c r="N15" s="13" t="s">
        <v>166</v>
      </c>
      <c r="O15" s="30">
        <v>17</v>
      </c>
      <c r="P15" s="21">
        <v>7</v>
      </c>
      <c r="Q15" s="30">
        <v>9</v>
      </c>
      <c r="R15" s="21">
        <v>1</v>
      </c>
      <c r="S15" s="30">
        <v>14</v>
      </c>
      <c r="T15" s="21" t="s">
        <v>170</v>
      </c>
      <c r="U15" s="30"/>
      <c r="V15" s="21" t="s">
        <v>103</v>
      </c>
      <c r="W15" s="30"/>
      <c r="X15" s="13" t="s">
        <v>103</v>
      </c>
      <c r="Y15" s="30"/>
      <c r="Z15" s="13" t="s">
        <v>166</v>
      </c>
      <c r="AA15" s="30">
        <v>5</v>
      </c>
      <c r="AB15" s="47"/>
      <c r="AD15" s="51"/>
      <c r="AE15" s="17"/>
      <c r="AF15"/>
      <c r="AG15"/>
      <c r="AH15"/>
    </row>
    <row r="16" spans="1:34" s="52" customFormat="1" ht="12.75">
      <c r="A16" s="3" t="s">
        <v>7</v>
      </c>
      <c r="B16" s="29" t="s">
        <v>91</v>
      </c>
      <c r="C16" s="6" t="s">
        <v>40</v>
      </c>
      <c r="D16" s="49">
        <f t="shared" si="0"/>
        <v>1</v>
      </c>
      <c r="E16" s="68">
        <f t="shared" si="1"/>
        <v>32</v>
      </c>
      <c r="F16" s="13">
        <v>14</v>
      </c>
      <c r="G16" s="44">
        <v>7</v>
      </c>
      <c r="H16" s="21">
        <v>24</v>
      </c>
      <c r="I16" s="45">
        <v>1</v>
      </c>
      <c r="J16" s="21" t="s">
        <v>103</v>
      </c>
      <c r="K16" s="45"/>
      <c r="L16" s="111" t="s">
        <v>139</v>
      </c>
      <c r="M16" s="30">
        <v>1</v>
      </c>
      <c r="N16" s="13">
        <v>2</v>
      </c>
      <c r="O16" s="30">
        <v>16</v>
      </c>
      <c r="P16" s="21">
        <v>15</v>
      </c>
      <c r="Q16" s="30">
        <v>1</v>
      </c>
      <c r="R16" s="21">
        <v>14</v>
      </c>
      <c r="S16" s="30">
        <v>1</v>
      </c>
      <c r="T16" s="21">
        <v>20</v>
      </c>
      <c r="U16" s="30">
        <v>1</v>
      </c>
      <c r="V16" s="21">
        <v>9</v>
      </c>
      <c r="W16" s="30">
        <v>4</v>
      </c>
      <c r="X16" s="13" t="s">
        <v>103</v>
      </c>
      <c r="Y16" s="30"/>
      <c r="Z16" s="13" t="s">
        <v>105</v>
      </c>
      <c r="AA16" s="30"/>
      <c r="AB16" s="47"/>
      <c r="AD16" s="51"/>
      <c r="AE16" s="17"/>
      <c r="AF16"/>
      <c r="AG16"/>
      <c r="AH16"/>
    </row>
    <row r="17" spans="1:34" s="52" customFormat="1" ht="12.75">
      <c r="A17" s="3" t="s">
        <v>8</v>
      </c>
      <c r="B17" s="29" t="s">
        <v>92</v>
      </c>
      <c r="C17" s="6" t="s">
        <v>41</v>
      </c>
      <c r="D17" s="49">
        <f t="shared" si="0"/>
        <v>1</v>
      </c>
      <c r="E17" s="68">
        <f t="shared" si="1"/>
        <v>26</v>
      </c>
      <c r="F17" s="13">
        <v>17</v>
      </c>
      <c r="G17" s="44">
        <v>4</v>
      </c>
      <c r="H17" s="21">
        <v>29</v>
      </c>
      <c r="I17" s="45">
        <v>1</v>
      </c>
      <c r="J17" s="21" t="s">
        <v>103</v>
      </c>
      <c r="K17" s="45"/>
      <c r="L17" s="111" t="s">
        <v>105</v>
      </c>
      <c r="M17" s="30"/>
      <c r="N17" s="21" t="s">
        <v>166</v>
      </c>
      <c r="O17" s="30">
        <v>17</v>
      </c>
      <c r="P17" s="21">
        <v>17</v>
      </c>
      <c r="Q17" s="30">
        <v>1</v>
      </c>
      <c r="R17" s="21">
        <v>13</v>
      </c>
      <c r="S17" s="30">
        <v>1</v>
      </c>
      <c r="T17" s="21">
        <v>29</v>
      </c>
      <c r="U17" s="30">
        <v>1</v>
      </c>
      <c r="V17" s="21">
        <v>18</v>
      </c>
      <c r="W17" s="30">
        <v>1</v>
      </c>
      <c r="X17" s="13" t="s">
        <v>103</v>
      </c>
      <c r="Y17" s="30"/>
      <c r="Z17" s="13" t="s">
        <v>145</v>
      </c>
      <c r="AA17" s="30"/>
      <c r="AB17" s="47"/>
      <c r="AD17" s="51"/>
      <c r="AE17" s="17"/>
      <c r="AF17"/>
      <c r="AG17"/>
      <c r="AH17"/>
    </row>
    <row r="18" spans="1:34" s="52" customFormat="1" ht="12.75">
      <c r="A18" s="3" t="s">
        <v>9</v>
      </c>
      <c r="B18" s="29" t="s">
        <v>96</v>
      </c>
      <c r="C18" s="6" t="s">
        <v>41</v>
      </c>
      <c r="D18" s="49">
        <f t="shared" si="0"/>
        <v>1</v>
      </c>
      <c r="E18" s="68">
        <f t="shared" si="1"/>
        <v>21</v>
      </c>
      <c r="F18" s="13" t="s">
        <v>144</v>
      </c>
      <c r="G18" s="44">
        <v>1</v>
      </c>
      <c r="H18" s="21" t="s">
        <v>102</v>
      </c>
      <c r="I18" s="45">
        <v>1</v>
      </c>
      <c r="J18" s="21" t="s">
        <v>103</v>
      </c>
      <c r="K18" s="46"/>
      <c r="L18" s="111" t="s">
        <v>143</v>
      </c>
      <c r="M18" s="30">
        <v>1</v>
      </c>
      <c r="N18" s="13">
        <v>20</v>
      </c>
      <c r="O18" s="30">
        <v>1</v>
      </c>
      <c r="P18" s="21">
        <v>6</v>
      </c>
      <c r="Q18" s="30">
        <v>10</v>
      </c>
      <c r="R18" s="21">
        <v>21</v>
      </c>
      <c r="S18" s="30">
        <v>1</v>
      </c>
      <c r="T18" s="21" t="s">
        <v>102</v>
      </c>
      <c r="U18" s="30"/>
      <c r="V18" s="21">
        <v>7</v>
      </c>
      <c r="W18" s="30">
        <v>6</v>
      </c>
      <c r="X18" s="13" t="s">
        <v>103</v>
      </c>
      <c r="Y18" s="30"/>
      <c r="Z18" s="13" t="s">
        <v>145</v>
      </c>
      <c r="AA18" s="30"/>
      <c r="AB18" s="47"/>
      <c r="AD18" s="51"/>
      <c r="AE18" s="17"/>
      <c r="AF18"/>
      <c r="AG18"/>
      <c r="AH18"/>
    </row>
    <row r="19" spans="1:34" s="52" customFormat="1" ht="12.75">
      <c r="A19" s="3" t="s">
        <v>10</v>
      </c>
      <c r="B19" s="29" t="s">
        <v>95</v>
      </c>
      <c r="C19" s="6" t="s">
        <v>41</v>
      </c>
      <c r="D19" s="49">
        <f t="shared" si="0"/>
        <v>1</v>
      </c>
      <c r="E19" s="68">
        <f t="shared" si="1"/>
        <v>11</v>
      </c>
      <c r="F19" s="13" t="s">
        <v>102</v>
      </c>
      <c r="G19" s="44">
        <v>1</v>
      </c>
      <c r="H19" s="21" t="s">
        <v>102</v>
      </c>
      <c r="I19" s="45">
        <v>1</v>
      </c>
      <c r="J19" s="21" t="s">
        <v>103</v>
      </c>
      <c r="K19" s="46"/>
      <c r="L19" s="111" t="s">
        <v>140</v>
      </c>
      <c r="M19" s="30">
        <v>3</v>
      </c>
      <c r="N19" s="121" t="s">
        <v>105</v>
      </c>
      <c r="O19" s="30"/>
      <c r="P19" s="21">
        <v>12</v>
      </c>
      <c r="Q19" s="30">
        <v>4</v>
      </c>
      <c r="R19" s="21">
        <v>15</v>
      </c>
      <c r="S19" s="30">
        <v>1</v>
      </c>
      <c r="T19" s="21">
        <v>26</v>
      </c>
      <c r="U19" s="30">
        <v>1</v>
      </c>
      <c r="V19" s="21" t="s">
        <v>102</v>
      </c>
      <c r="W19" s="30"/>
      <c r="X19" s="13" t="s">
        <v>103</v>
      </c>
      <c r="Y19" s="30"/>
      <c r="Z19" s="13" t="s">
        <v>145</v>
      </c>
      <c r="AA19" s="30"/>
      <c r="AB19" s="47"/>
      <c r="AD19" s="51"/>
      <c r="AE19" s="17"/>
      <c r="AF19"/>
      <c r="AG19"/>
      <c r="AH19"/>
    </row>
    <row r="20" spans="1:34" s="52" customFormat="1" ht="12.75">
      <c r="A20" s="3" t="s">
        <v>11</v>
      </c>
      <c r="B20" s="29" t="s">
        <v>171</v>
      </c>
      <c r="C20" s="6" t="s">
        <v>163</v>
      </c>
      <c r="D20" s="49">
        <f t="shared" si="0"/>
        <v>1</v>
      </c>
      <c r="E20" s="68">
        <f t="shared" si="1"/>
        <v>10</v>
      </c>
      <c r="F20" s="21" t="s">
        <v>102</v>
      </c>
      <c r="G20" s="44">
        <v>1</v>
      </c>
      <c r="H20" s="21">
        <v>48</v>
      </c>
      <c r="I20" s="45">
        <v>1</v>
      </c>
      <c r="J20" s="21" t="s">
        <v>103</v>
      </c>
      <c r="K20" s="45"/>
      <c r="L20" s="111" t="s">
        <v>141</v>
      </c>
      <c r="M20" s="30">
        <v>1</v>
      </c>
      <c r="N20" s="13">
        <v>29</v>
      </c>
      <c r="O20" s="30">
        <v>1</v>
      </c>
      <c r="P20" s="21">
        <v>24</v>
      </c>
      <c r="Q20" s="30">
        <v>1</v>
      </c>
      <c r="R20" s="21">
        <v>22</v>
      </c>
      <c r="S20" s="30">
        <v>1</v>
      </c>
      <c r="T20" s="21" t="s">
        <v>144</v>
      </c>
      <c r="U20" s="30"/>
      <c r="V20" s="21" t="s">
        <v>102</v>
      </c>
      <c r="W20" s="30"/>
      <c r="X20" s="21" t="s">
        <v>103</v>
      </c>
      <c r="Y20" s="30"/>
      <c r="Z20" s="21">
        <v>1</v>
      </c>
      <c r="AA20" s="30">
        <v>4</v>
      </c>
      <c r="AB20" s="72"/>
      <c r="AD20" s="51"/>
      <c r="AE20" s="17"/>
      <c r="AF20"/>
      <c r="AG20"/>
      <c r="AH20"/>
    </row>
    <row r="21" spans="1:34" s="52" customFormat="1" ht="12.75">
      <c r="A21" s="3" t="s">
        <v>12</v>
      </c>
      <c r="B21" s="39" t="s">
        <v>93</v>
      </c>
      <c r="C21" s="6" t="s">
        <v>41</v>
      </c>
      <c r="D21" s="49">
        <f t="shared" si="0"/>
        <v>1</v>
      </c>
      <c r="E21" s="68">
        <f t="shared" si="1"/>
        <v>6</v>
      </c>
      <c r="F21" s="21">
        <v>30</v>
      </c>
      <c r="G21" s="44">
        <v>1</v>
      </c>
      <c r="H21" s="21">
        <v>43</v>
      </c>
      <c r="I21" s="45">
        <v>1</v>
      </c>
      <c r="J21" s="21" t="s">
        <v>103</v>
      </c>
      <c r="K21" s="46"/>
      <c r="L21" s="111" t="s">
        <v>142</v>
      </c>
      <c r="M21" s="30">
        <v>1</v>
      </c>
      <c r="N21" s="13">
        <v>23</v>
      </c>
      <c r="O21" s="30">
        <v>1</v>
      </c>
      <c r="P21" s="21">
        <v>25</v>
      </c>
      <c r="Q21" s="30">
        <v>1</v>
      </c>
      <c r="R21" s="21">
        <v>16</v>
      </c>
      <c r="S21" s="30">
        <v>1</v>
      </c>
      <c r="T21" s="21" t="s">
        <v>144</v>
      </c>
      <c r="U21" s="30"/>
      <c r="V21" s="21" t="s">
        <v>102</v>
      </c>
      <c r="W21" s="30"/>
      <c r="X21" s="21" t="s">
        <v>103</v>
      </c>
      <c r="Y21" s="30"/>
      <c r="Z21" s="21" t="s">
        <v>145</v>
      </c>
      <c r="AA21" s="30"/>
      <c r="AB21" s="72"/>
      <c r="AD21" s="51"/>
      <c r="AE21" s="17"/>
      <c r="AF21"/>
      <c r="AG21"/>
      <c r="AH21"/>
    </row>
    <row r="22" spans="1:34" s="52" customFormat="1" ht="12.75">
      <c r="A22" s="3" t="s">
        <v>13</v>
      </c>
      <c r="B22" s="29" t="s">
        <v>99</v>
      </c>
      <c r="C22" s="6" t="s">
        <v>40</v>
      </c>
      <c r="D22" s="49">
        <f t="shared" si="0"/>
        <v>1</v>
      </c>
      <c r="E22" s="68">
        <f t="shared" si="1"/>
        <v>7</v>
      </c>
      <c r="F22" s="13" t="s">
        <v>102</v>
      </c>
      <c r="G22" s="19">
        <v>1</v>
      </c>
      <c r="H22" s="13">
        <v>50</v>
      </c>
      <c r="I22" s="91">
        <v>1</v>
      </c>
      <c r="J22" s="13" t="s">
        <v>103</v>
      </c>
      <c r="K22" s="91"/>
      <c r="L22" s="111" t="s">
        <v>105</v>
      </c>
      <c r="M22" s="14"/>
      <c r="N22" s="13">
        <v>28</v>
      </c>
      <c r="O22" s="14">
        <v>1</v>
      </c>
      <c r="P22" s="13" t="s">
        <v>103</v>
      </c>
      <c r="Q22" s="14"/>
      <c r="R22" s="13">
        <v>24</v>
      </c>
      <c r="S22" s="14">
        <v>1</v>
      </c>
      <c r="T22" s="13" t="s">
        <v>102</v>
      </c>
      <c r="U22" s="14"/>
      <c r="V22" s="13" t="s">
        <v>102</v>
      </c>
      <c r="W22" s="14"/>
      <c r="X22" s="13" t="s">
        <v>103</v>
      </c>
      <c r="Y22" s="14"/>
      <c r="Z22" s="13">
        <v>3</v>
      </c>
      <c r="AA22" s="14">
        <v>3</v>
      </c>
      <c r="AB22" s="47"/>
      <c r="AD22" s="51"/>
      <c r="AE22" s="17"/>
      <c r="AF22"/>
      <c r="AG22"/>
      <c r="AH22"/>
    </row>
    <row r="23" spans="1:34" s="52" customFormat="1" ht="12.75">
      <c r="A23" s="3" t="s">
        <v>20</v>
      </c>
      <c r="B23" s="29" t="s">
        <v>94</v>
      </c>
      <c r="C23" s="6" t="s">
        <v>41</v>
      </c>
      <c r="D23" s="49">
        <f>COUNTIF(F23:AA23,"*)")</f>
        <v>1</v>
      </c>
      <c r="E23" s="68">
        <f>SUM(G23+I23+K23+M23+O23+Q23+S23+U23+W23+Y23+AA23)</f>
        <v>5</v>
      </c>
      <c r="F23" s="12" t="s">
        <v>102</v>
      </c>
      <c r="G23" s="18">
        <v>1</v>
      </c>
      <c r="H23" s="12" t="s">
        <v>105</v>
      </c>
      <c r="I23" s="101"/>
      <c r="J23" s="12" t="s">
        <v>103</v>
      </c>
      <c r="K23" s="101"/>
      <c r="L23" s="111" t="s">
        <v>145</v>
      </c>
      <c r="M23" s="74"/>
      <c r="N23" s="13" t="s">
        <v>103</v>
      </c>
      <c r="O23" s="74"/>
      <c r="P23" s="12">
        <v>19</v>
      </c>
      <c r="Q23" s="74"/>
      <c r="R23" s="12" t="s">
        <v>103</v>
      </c>
      <c r="S23" s="74"/>
      <c r="T23" s="12" t="s">
        <v>103</v>
      </c>
      <c r="U23" s="74"/>
      <c r="V23" s="12" t="s">
        <v>103</v>
      </c>
      <c r="W23" s="74"/>
      <c r="X23" s="12" t="s">
        <v>103</v>
      </c>
      <c r="Y23" s="74"/>
      <c r="Z23" s="12">
        <v>2</v>
      </c>
      <c r="AA23" s="74">
        <v>4</v>
      </c>
      <c r="AB23" s="49"/>
      <c r="AD23" s="51"/>
      <c r="AE23" s="17"/>
      <c r="AF23"/>
      <c r="AG23"/>
      <c r="AH23"/>
    </row>
    <row r="24" spans="1:34" s="52" customFormat="1" ht="12.75">
      <c r="A24" s="3" t="s">
        <v>24</v>
      </c>
      <c r="B24" s="29" t="s">
        <v>97</v>
      </c>
      <c r="C24" s="6" t="s">
        <v>40</v>
      </c>
      <c r="D24" s="49">
        <f t="shared" si="0"/>
        <v>1</v>
      </c>
      <c r="E24" s="68">
        <f t="shared" si="1"/>
        <v>3</v>
      </c>
      <c r="F24" s="12" t="s">
        <v>102</v>
      </c>
      <c r="G24" s="18">
        <v>1</v>
      </c>
      <c r="H24" s="12" t="s">
        <v>102</v>
      </c>
      <c r="I24" s="101">
        <v>1</v>
      </c>
      <c r="J24" s="12" t="s">
        <v>103</v>
      </c>
      <c r="K24" s="122"/>
      <c r="L24" s="111" t="s">
        <v>105</v>
      </c>
      <c r="M24" s="74"/>
      <c r="N24" s="13">
        <v>33</v>
      </c>
      <c r="O24" s="74">
        <v>1</v>
      </c>
      <c r="P24" s="12" t="s">
        <v>103</v>
      </c>
      <c r="Q24" s="74"/>
      <c r="R24" s="12" t="s">
        <v>103</v>
      </c>
      <c r="S24" s="74"/>
      <c r="T24" s="12" t="s">
        <v>103</v>
      </c>
      <c r="U24" s="74"/>
      <c r="V24" s="12" t="s">
        <v>103</v>
      </c>
      <c r="W24" s="74"/>
      <c r="X24" s="12" t="s">
        <v>103</v>
      </c>
      <c r="Y24" s="74"/>
      <c r="Z24" s="12" t="s">
        <v>145</v>
      </c>
      <c r="AA24" s="74"/>
      <c r="AB24" s="49"/>
      <c r="AD24" s="51"/>
      <c r="AE24" s="17"/>
      <c r="AF24"/>
      <c r="AG24"/>
      <c r="AH24"/>
    </row>
    <row r="25" spans="1:34" s="52" customFormat="1" ht="12.75">
      <c r="A25" s="3" t="s">
        <v>23</v>
      </c>
      <c r="B25" s="6" t="s">
        <v>104</v>
      </c>
      <c r="C25" s="29" t="s">
        <v>43</v>
      </c>
      <c r="D25" s="49">
        <f t="shared" si="0"/>
        <v>1</v>
      </c>
      <c r="E25" s="68">
        <f t="shared" si="1"/>
        <v>1</v>
      </c>
      <c r="F25" s="12" t="s">
        <v>105</v>
      </c>
      <c r="G25" s="74"/>
      <c r="H25" s="12" t="s">
        <v>102</v>
      </c>
      <c r="I25" s="74">
        <v>1</v>
      </c>
      <c r="J25" s="12" t="s">
        <v>103</v>
      </c>
      <c r="K25" s="74"/>
      <c r="L25" s="111" t="s">
        <v>145</v>
      </c>
      <c r="M25" s="74"/>
      <c r="N25" s="13" t="s">
        <v>103</v>
      </c>
      <c r="O25" s="74"/>
      <c r="P25" s="12" t="s">
        <v>103</v>
      </c>
      <c r="Q25" s="74"/>
      <c r="R25" s="12" t="s">
        <v>103</v>
      </c>
      <c r="S25" s="74"/>
      <c r="T25" s="12" t="s">
        <v>103</v>
      </c>
      <c r="U25" s="74"/>
      <c r="V25" s="12" t="s">
        <v>103</v>
      </c>
      <c r="W25" s="74"/>
      <c r="X25" s="12" t="s">
        <v>103</v>
      </c>
      <c r="Y25" s="74"/>
      <c r="Z25" s="12" t="s">
        <v>145</v>
      </c>
      <c r="AA25" s="74"/>
      <c r="AB25" s="49"/>
      <c r="AD25" s="51"/>
      <c r="AE25" s="17"/>
      <c r="AF25"/>
      <c r="AG25"/>
      <c r="AH25"/>
    </row>
    <row r="26" spans="1:34" s="52" customFormat="1" ht="12.75">
      <c r="A26" s="3" t="s">
        <v>23</v>
      </c>
      <c r="B26" s="29" t="s">
        <v>98</v>
      </c>
      <c r="C26" s="29" t="s">
        <v>40</v>
      </c>
      <c r="D26" s="49">
        <f t="shared" si="0"/>
        <v>1</v>
      </c>
      <c r="E26" s="68">
        <f t="shared" si="1"/>
        <v>1</v>
      </c>
      <c r="F26" s="90" t="s">
        <v>102</v>
      </c>
      <c r="G26" s="105">
        <v>1</v>
      </c>
      <c r="H26" s="12" t="s">
        <v>105</v>
      </c>
      <c r="I26" s="105"/>
      <c r="J26" s="90" t="s">
        <v>103</v>
      </c>
      <c r="K26" s="105"/>
      <c r="L26" s="111" t="s">
        <v>145</v>
      </c>
      <c r="M26" s="105"/>
      <c r="N26" s="21" t="s">
        <v>103</v>
      </c>
      <c r="O26" s="105"/>
      <c r="P26" s="90" t="s">
        <v>103</v>
      </c>
      <c r="Q26" s="105"/>
      <c r="R26" s="90" t="s">
        <v>103</v>
      </c>
      <c r="S26" s="105"/>
      <c r="T26" s="90" t="s">
        <v>103</v>
      </c>
      <c r="U26" s="105"/>
      <c r="V26" s="90" t="s">
        <v>103</v>
      </c>
      <c r="W26" s="105"/>
      <c r="X26" s="90" t="s">
        <v>103</v>
      </c>
      <c r="Y26" s="105"/>
      <c r="Z26" s="90" t="s">
        <v>145</v>
      </c>
      <c r="AA26" s="105"/>
      <c r="AB26" s="104"/>
      <c r="AD26" s="51"/>
      <c r="AE26" s="17"/>
      <c r="AF26"/>
      <c r="AG26"/>
      <c r="AH26"/>
    </row>
    <row r="27" spans="1:34" s="52" customFormat="1" ht="12.75">
      <c r="A27" s="3"/>
      <c r="B27" s="7"/>
      <c r="C27" s="7"/>
      <c r="D27" s="48">
        <f t="shared" si="0"/>
        <v>0</v>
      </c>
      <c r="E27" s="36"/>
      <c r="F27" s="41"/>
      <c r="G27" s="42"/>
      <c r="H27" s="41"/>
      <c r="I27" s="42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16"/>
      <c r="V27" s="15"/>
      <c r="W27" s="16"/>
      <c r="X27" s="15"/>
      <c r="Y27" s="16"/>
      <c r="Z27" s="15"/>
      <c r="AA27" s="16"/>
      <c r="AB27" s="48">
        <f>AD27+AE27</f>
        <v>0</v>
      </c>
      <c r="AD27" s="51"/>
      <c r="AE27" s="17"/>
      <c r="AF27"/>
      <c r="AG27"/>
      <c r="AH27"/>
    </row>
  </sheetData>
  <sheetProtection/>
  <mergeCells count="95">
    <mergeCell ref="F1:G1"/>
    <mergeCell ref="H1:I1"/>
    <mergeCell ref="J1:K1"/>
    <mergeCell ref="L1:M1"/>
    <mergeCell ref="N1:O1"/>
    <mergeCell ref="F7:G7"/>
    <mergeCell ref="H7:I7"/>
    <mergeCell ref="J7:K7"/>
    <mergeCell ref="L7:M7"/>
    <mergeCell ref="F5:G5"/>
    <mergeCell ref="P2:Q2"/>
    <mergeCell ref="P1:Q1"/>
    <mergeCell ref="R1:S1"/>
    <mergeCell ref="T1:U1"/>
    <mergeCell ref="V1:W1"/>
    <mergeCell ref="T2:U2"/>
    <mergeCell ref="V2:W2"/>
    <mergeCell ref="F3:G3"/>
    <mergeCell ref="H3:I3"/>
    <mergeCell ref="J3:K3"/>
    <mergeCell ref="L3:M3"/>
    <mergeCell ref="N2:O2"/>
    <mergeCell ref="N3:O3"/>
    <mergeCell ref="Z1:AA1"/>
    <mergeCell ref="AG1:AH1"/>
    <mergeCell ref="X1:Y1"/>
    <mergeCell ref="AG2:AH2"/>
    <mergeCell ref="A2:A8"/>
    <mergeCell ref="B2:C8"/>
    <mergeCell ref="F2:G2"/>
    <mergeCell ref="H2:I2"/>
    <mergeCell ref="J2:K2"/>
    <mergeCell ref="L2:M2"/>
    <mergeCell ref="P3:Q3"/>
    <mergeCell ref="R3:S3"/>
    <mergeCell ref="T3:U3"/>
    <mergeCell ref="R2:S2"/>
    <mergeCell ref="AG4:AH4"/>
    <mergeCell ref="V3:W3"/>
    <mergeCell ref="X3:Y3"/>
    <mergeCell ref="Z3:AA3"/>
    <mergeCell ref="X2:Y2"/>
    <mergeCell ref="Z2:AA2"/>
    <mergeCell ref="F4:G4"/>
    <mergeCell ref="H4:I4"/>
    <mergeCell ref="J4:K4"/>
    <mergeCell ref="L4:M4"/>
    <mergeCell ref="N4:O4"/>
    <mergeCell ref="P4:Q4"/>
    <mergeCell ref="P5:Q5"/>
    <mergeCell ref="R4:S4"/>
    <mergeCell ref="T4:U4"/>
    <mergeCell ref="V4:W4"/>
    <mergeCell ref="X4:Y4"/>
    <mergeCell ref="Z4:AA4"/>
    <mergeCell ref="Z5:AA5"/>
    <mergeCell ref="F6:G6"/>
    <mergeCell ref="H6:I6"/>
    <mergeCell ref="J6:K6"/>
    <mergeCell ref="L6:M6"/>
    <mergeCell ref="N6:O6"/>
    <mergeCell ref="H5:I5"/>
    <mergeCell ref="J5:K5"/>
    <mergeCell ref="L5:M5"/>
    <mergeCell ref="N5:O5"/>
    <mergeCell ref="T6:U6"/>
    <mergeCell ref="V6:W6"/>
    <mergeCell ref="X6:Y6"/>
    <mergeCell ref="R5:S5"/>
    <mergeCell ref="T5:U5"/>
    <mergeCell ref="V5:W5"/>
    <mergeCell ref="X5:Y5"/>
    <mergeCell ref="Z6:AA6"/>
    <mergeCell ref="AG6:AH6"/>
    <mergeCell ref="R8:S8"/>
    <mergeCell ref="N7:O7"/>
    <mergeCell ref="P7:Q7"/>
    <mergeCell ref="R7:S7"/>
    <mergeCell ref="T8:U8"/>
    <mergeCell ref="V8:W8"/>
    <mergeCell ref="P6:Q6"/>
    <mergeCell ref="R6:S6"/>
    <mergeCell ref="F8:G8"/>
    <mergeCell ref="H8:I8"/>
    <mergeCell ref="J8:K8"/>
    <mergeCell ref="L8:M8"/>
    <mergeCell ref="N8:O8"/>
    <mergeCell ref="P8:Q8"/>
    <mergeCell ref="X8:Y8"/>
    <mergeCell ref="Z8:AA8"/>
    <mergeCell ref="AG8:AH8"/>
    <mergeCell ref="X7:Y7"/>
    <mergeCell ref="Z7:AA7"/>
    <mergeCell ref="T7:U7"/>
    <mergeCell ref="V7:W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AH80"/>
  <sheetViews>
    <sheetView showZeros="0" tabSelected="1" zoomScale="90" zoomScaleNormal="90" zoomScalePageLayoutView="0" workbookViewId="0" topLeftCell="A1">
      <pane xSplit="3" topLeftCell="D1" activePane="topRight" state="frozen"/>
      <selection pane="topLeft" activeCell="AD9" sqref="AD9"/>
      <selection pane="topRight" activeCell="A69" sqref="A69:AB80"/>
    </sheetView>
  </sheetViews>
  <sheetFormatPr defaultColWidth="11.421875" defaultRowHeight="12.75"/>
  <cols>
    <col min="1" max="1" width="3.28125" style="0" customWidth="1"/>
    <col min="2" max="2" width="20.7109375" style="0" customWidth="1"/>
    <col min="3" max="3" width="38.00390625" style="0" customWidth="1"/>
    <col min="4" max="4" width="2.7109375" style="73" customWidth="1"/>
    <col min="5" max="5" width="4.7109375" style="17" customWidth="1"/>
    <col min="6" max="27" width="3.8515625" style="17" customWidth="1"/>
    <col min="28" max="28" width="3.00390625" style="51" customWidth="1"/>
    <col min="29" max="29" width="0" style="52" hidden="1" customWidth="1"/>
    <col min="30" max="30" width="7.28125" style="51" customWidth="1"/>
    <col min="31" max="31" width="11.7109375" style="133" customWidth="1"/>
    <col min="32" max="32" width="4.7109375" style="0" customWidth="1"/>
  </cols>
  <sheetData>
    <row r="1" spans="1:34" ht="104.25" customHeight="1">
      <c r="A1" s="8"/>
      <c r="B1" s="1" t="s">
        <v>0</v>
      </c>
      <c r="C1" s="1" t="s">
        <v>1</v>
      </c>
      <c r="D1" s="108" t="s">
        <v>21</v>
      </c>
      <c r="E1" s="78"/>
      <c r="F1" s="155" t="s">
        <v>70</v>
      </c>
      <c r="G1" s="156"/>
      <c r="H1" s="155" t="s">
        <v>84</v>
      </c>
      <c r="I1" s="156"/>
      <c r="J1" s="155" t="s">
        <v>83</v>
      </c>
      <c r="K1" s="156"/>
      <c r="L1" s="172" t="s">
        <v>150</v>
      </c>
      <c r="M1" s="173"/>
      <c r="N1" s="172" t="s">
        <v>82</v>
      </c>
      <c r="O1" s="173"/>
      <c r="P1" s="155" t="s">
        <v>87</v>
      </c>
      <c r="Q1" s="156"/>
      <c r="R1" s="155" t="s">
        <v>151</v>
      </c>
      <c r="S1" s="156"/>
      <c r="T1" s="155" t="s">
        <v>85</v>
      </c>
      <c r="U1" s="156"/>
      <c r="V1" s="155" t="s">
        <v>86</v>
      </c>
      <c r="W1" s="156"/>
      <c r="X1" s="155" t="s">
        <v>88</v>
      </c>
      <c r="Y1" s="156"/>
      <c r="Z1" s="155" t="s">
        <v>44</v>
      </c>
      <c r="AA1" s="156"/>
      <c r="AB1" s="115" t="s">
        <v>22</v>
      </c>
      <c r="AG1" s="157"/>
      <c r="AH1" s="157"/>
    </row>
    <row r="2" spans="1:34" ht="12.75" customHeight="1">
      <c r="A2" s="158"/>
      <c r="B2" s="174" t="s">
        <v>39</v>
      </c>
      <c r="C2" s="175"/>
      <c r="D2" s="109"/>
      <c r="E2" s="4">
        <v>13</v>
      </c>
      <c r="F2" s="165"/>
      <c r="G2" s="166"/>
      <c r="H2" s="167"/>
      <c r="I2" s="168"/>
      <c r="J2" s="169">
        <v>5.4</v>
      </c>
      <c r="K2" s="170"/>
      <c r="L2" s="139" t="s">
        <v>81</v>
      </c>
      <c r="M2" s="140"/>
      <c r="N2" s="134"/>
      <c r="O2" s="135"/>
      <c r="P2" s="171">
        <v>13.6</v>
      </c>
      <c r="Q2" s="170"/>
      <c r="R2" s="139">
        <v>9</v>
      </c>
      <c r="S2" s="140"/>
      <c r="T2" s="171">
        <v>12</v>
      </c>
      <c r="U2" s="170"/>
      <c r="V2" s="169">
        <v>12</v>
      </c>
      <c r="W2" s="170"/>
      <c r="X2" s="134"/>
      <c r="Y2" s="135"/>
      <c r="Z2" s="141">
        <v>4.1</v>
      </c>
      <c r="AA2" s="142"/>
      <c r="AB2" s="116"/>
      <c r="AG2" s="138"/>
      <c r="AH2" s="138"/>
    </row>
    <row r="3" spans="1:34" ht="12.75" customHeight="1">
      <c r="A3" s="158"/>
      <c r="B3" s="176"/>
      <c r="C3" s="177"/>
      <c r="D3" s="109"/>
      <c r="E3" s="99" t="s">
        <v>74</v>
      </c>
      <c r="F3" s="149"/>
      <c r="G3" s="150"/>
      <c r="H3" s="149"/>
      <c r="I3" s="150"/>
      <c r="J3" s="154">
        <v>5.4</v>
      </c>
      <c r="K3" s="153"/>
      <c r="L3" s="139" t="s">
        <v>81</v>
      </c>
      <c r="M3" s="140"/>
      <c r="N3" s="134"/>
      <c r="O3" s="135"/>
      <c r="P3" s="152">
        <v>13.6</v>
      </c>
      <c r="Q3" s="153"/>
      <c r="R3" s="139">
        <v>9</v>
      </c>
      <c r="S3" s="140"/>
      <c r="T3" s="152">
        <v>12</v>
      </c>
      <c r="U3" s="153"/>
      <c r="V3" s="154">
        <v>12</v>
      </c>
      <c r="W3" s="153"/>
      <c r="X3" s="134"/>
      <c r="Y3" s="135"/>
      <c r="Z3" s="141">
        <v>4.1</v>
      </c>
      <c r="AA3" s="142"/>
      <c r="AB3" s="116"/>
      <c r="AG3" s="95"/>
      <c r="AH3" s="95"/>
    </row>
    <row r="4" spans="1:34" ht="12.75" customHeight="1">
      <c r="A4" s="158"/>
      <c r="B4" s="178"/>
      <c r="C4" s="179"/>
      <c r="D4" s="109"/>
      <c r="E4" s="5">
        <v>15</v>
      </c>
      <c r="F4" s="149"/>
      <c r="G4" s="150"/>
      <c r="H4" s="151">
        <v>35.2</v>
      </c>
      <c r="I4" s="142"/>
      <c r="J4" s="148">
        <v>9.6</v>
      </c>
      <c r="K4" s="140"/>
      <c r="L4" s="139" t="s">
        <v>80</v>
      </c>
      <c r="M4" s="140"/>
      <c r="N4" s="134"/>
      <c r="O4" s="135"/>
      <c r="P4" s="139">
        <v>40.8</v>
      </c>
      <c r="Q4" s="140"/>
      <c r="R4" s="139">
        <v>13.9</v>
      </c>
      <c r="S4" s="140"/>
      <c r="T4" s="139">
        <v>41.6</v>
      </c>
      <c r="U4" s="140"/>
      <c r="V4" s="148">
        <v>44</v>
      </c>
      <c r="W4" s="140"/>
      <c r="X4" s="134"/>
      <c r="Y4" s="135"/>
      <c r="Z4" s="141">
        <v>4.1</v>
      </c>
      <c r="AA4" s="142"/>
      <c r="AB4" s="116"/>
      <c r="AG4" s="138"/>
      <c r="AH4" s="138"/>
    </row>
    <row r="5" spans="1:34" ht="12.75" customHeight="1">
      <c r="A5" s="158"/>
      <c r="B5" s="178"/>
      <c r="C5" s="179"/>
      <c r="D5" s="109"/>
      <c r="E5" s="5" t="s">
        <v>75</v>
      </c>
      <c r="F5" s="149"/>
      <c r="G5" s="150"/>
      <c r="H5" s="151">
        <v>35.2</v>
      </c>
      <c r="I5" s="142"/>
      <c r="J5" s="148">
        <v>9.6</v>
      </c>
      <c r="K5" s="140"/>
      <c r="L5" s="139" t="s">
        <v>80</v>
      </c>
      <c r="M5" s="140"/>
      <c r="N5" s="134"/>
      <c r="O5" s="135"/>
      <c r="P5" s="139">
        <v>40.8</v>
      </c>
      <c r="Q5" s="140"/>
      <c r="R5" s="139">
        <v>13.9</v>
      </c>
      <c r="S5" s="140"/>
      <c r="T5" s="139">
        <v>41.6</v>
      </c>
      <c r="U5" s="140"/>
      <c r="V5" s="148">
        <v>44</v>
      </c>
      <c r="W5" s="140"/>
      <c r="X5" s="134"/>
      <c r="Y5" s="135"/>
      <c r="Z5" s="141">
        <v>4.1</v>
      </c>
      <c r="AA5" s="142"/>
      <c r="AB5" s="116"/>
      <c r="AG5" s="95"/>
      <c r="AH5" s="95"/>
    </row>
    <row r="6" spans="1:34" ht="12.75" customHeight="1">
      <c r="A6" s="158"/>
      <c r="B6" s="178"/>
      <c r="C6" s="179"/>
      <c r="D6" s="109"/>
      <c r="E6" s="5">
        <v>17</v>
      </c>
      <c r="F6" s="149"/>
      <c r="G6" s="150"/>
      <c r="H6" s="151">
        <v>70.4</v>
      </c>
      <c r="I6" s="142"/>
      <c r="J6" s="148">
        <v>14.4</v>
      </c>
      <c r="K6" s="140"/>
      <c r="L6" s="139" t="s">
        <v>79</v>
      </c>
      <c r="M6" s="140"/>
      <c r="N6" s="139">
        <v>12.6</v>
      </c>
      <c r="O6" s="140"/>
      <c r="P6" s="139">
        <v>61.2</v>
      </c>
      <c r="Q6" s="140"/>
      <c r="R6" s="139">
        <v>13.9</v>
      </c>
      <c r="S6" s="140"/>
      <c r="T6" s="139">
        <v>62.4</v>
      </c>
      <c r="U6" s="140"/>
      <c r="V6" s="139">
        <v>66</v>
      </c>
      <c r="W6" s="140"/>
      <c r="X6" s="139">
        <v>22.5</v>
      </c>
      <c r="Y6" s="140"/>
      <c r="Z6" s="141">
        <v>7.6</v>
      </c>
      <c r="AA6" s="142"/>
      <c r="AB6" s="116"/>
      <c r="AG6" s="138"/>
      <c r="AH6" s="138"/>
    </row>
    <row r="7" spans="1:34" ht="12.75" customHeight="1">
      <c r="A7" s="158"/>
      <c r="B7" s="180"/>
      <c r="C7" s="181"/>
      <c r="D7" s="109"/>
      <c r="E7" s="100" t="s">
        <v>76</v>
      </c>
      <c r="F7" s="149"/>
      <c r="G7" s="150"/>
      <c r="H7" s="151">
        <v>70.4</v>
      </c>
      <c r="I7" s="142"/>
      <c r="J7" s="148">
        <v>14.4</v>
      </c>
      <c r="K7" s="140"/>
      <c r="L7" s="139" t="s">
        <v>78</v>
      </c>
      <c r="M7" s="140"/>
      <c r="N7" s="139">
        <v>12.6</v>
      </c>
      <c r="O7" s="140"/>
      <c r="P7" s="134"/>
      <c r="Q7" s="135"/>
      <c r="R7" s="139">
        <v>13.9</v>
      </c>
      <c r="S7" s="140"/>
      <c r="T7" s="134"/>
      <c r="U7" s="135"/>
      <c r="V7" s="139">
        <v>66</v>
      </c>
      <c r="W7" s="140"/>
      <c r="X7" s="139">
        <v>22.5</v>
      </c>
      <c r="Y7" s="140"/>
      <c r="Z7" s="141">
        <v>7.6</v>
      </c>
      <c r="AA7" s="142"/>
      <c r="AB7" s="116"/>
      <c r="AG7" s="95"/>
      <c r="AH7" s="95"/>
    </row>
    <row r="8" spans="1:34" ht="12.75" customHeight="1">
      <c r="A8" s="158"/>
      <c r="B8" s="182"/>
      <c r="C8" s="183"/>
      <c r="D8" s="109"/>
      <c r="E8" s="79" t="s">
        <v>2</v>
      </c>
      <c r="F8" s="143">
        <v>86.4</v>
      </c>
      <c r="G8" s="137"/>
      <c r="H8" s="143">
        <v>105.6</v>
      </c>
      <c r="I8" s="137"/>
      <c r="J8" s="144"/>
      <c r="K8" s="145"/>
      <c r="L8" s="146" t="s">
        <v>77</v>
      </c>
      <c r="M8" s="147"/>
      <c r="N8" s="146">
        <v>12.6</v>
      </c>
      <c r="O8" s="147"/>
      <c r="P8" s="146">
        <v>95.2</v>
      </c>
      <c r="Q8" s="147"/>
      <c r="R8" s="139">
        <v>27.8</v>
      </c>
      <c r="S8" s="140"/>
      <c r="T8" s="146">
        <v>104</v>
      </c>
      <c r="U8" s="147"/>
      <c r="V8" s="146">
        <v>110</v>
      </c>
      <c r="W8" s="147"/>
      <c r="X8" s="134"/>
      <c r="Y8" s="135"/>
      <c r="Z8" s="136">
        <v>7.6</v>
      </c>
      <c r="AA8" s="137"/>
      <c r="AB8" s="116"/>
      <c r="AG8" s="138"/>
      <c r="AH8" s="138"/>
    </row>
    <row r="9" spans="1:28" ht="34.5" customHeight="1" hidden="1">
      <c r="A9" s="2"/>
      <c r="B9" s="9" t="s">
        <v>14</v>
      </c>
      <c r="C9" s="86"/>
      <c r="D9" s="110"/>
      <c r="E9" s="75"/>
      <c r="F9" s="10" t="s">
        <v>3</v>
      </c>
      <c r="G9" s="11" t="s">
        <v>4</v>
      </c>
      <c r="H9" s="10" t="s">
        <v>3</v>
      </c>
      <c r="I9" s="11" t="s">
        <v>4</v>
      </c>
      <c r="J9" s="10" t="s">
        <v>3</v>
      </c>
      <c r="K9" s="11" t="s">
        <v>4</v>
      </c>
      <c r="L9" s="10" t="s">
        <v>3</v>
      </c>
      <c r="M9" s="11" t="s">
        <v>4</v>
      </c>
      <c r="N9" s="10" t="s">
        <v>3</v>
      </c>
      <c r="O9" s="11" t="s">
        <v>4</v>
      </c>
      <c r="P9" s="10" t="s">
        <v>3</v>
      </c>
      <c r="Q9" s="11" t="s">
        <v>4</v>
      </c>
      <c r="R9" s="10" t="s">
        <v>3</v>
      </c>
      <c r="S9" s="11" t="s">
        <v>4</v>
      </c>
      <c r="T9" s="10" t="s">
        <v>3</v>
      </c>
      <c r="U9" s="11" t="s">
        <v>4</v>
      </c>
      <c r="V9" s="10" t="s">
        <v>3</v>
      </c>
      <c r="W9" s="11" t="s">
        <v>4</v>
      </c>
      <c r="X9" s="10" t="s">
        <v>3</v>
      </c>
      <c r="Y9" s="11" t="s">
        <v>4</v>
      </c>
      <c r="Z9" s="10" t="s">
        <v>3</v>
      </c>
      <c r="AA9" s="11" t="s">
        <v>4</v>
      </c>
      <c r="AB9" s="117"/>
    </row>
    <row r="10" spans="1:28" ht="12.75" hidden="1">
      <c r="A10" s="3" t="s">
        <v>5</v>
      </c>
      <c r="B10" s="6"/>
      <c r="C10" s="6"/>
      <c r="D10" s="62">
        <f aca="true" t="shared" si="0" ref="D10:D39">COUNTIF(F10:AA10,"*)")</f>
        <v>0</v>
      </c>
      <c r="E10" s="68" t="e">
        <f>SUM(G10+I10+K10+M10+O10+U10+#REF!+W10+AA10)</f>
        <v>#REF!</v>
      </c>
      <c r="F10" s="61" t="s">
        <v>103</v>
      </c>
      <c r="G10" s="43"/>
      <c r="H10" s="61" t="s">
        <v>103</v>
      </c>
      <c r="I10" s="43"/>
      <c r="J10" s="61"/>
      <c r="K10" s="43"/>
      <c r="L10" s="61"/>
      <c r="M10" s="43"/>
      <c r="N10" s="61"/>
      <c r="O10" s="43"/>
      <c r="P10" s="61"/>
      <c r="Q10" s="43"/>
      <c r="R10" s="61"/>
      <c r="S10" s="43"/>
      <c r="T10" s="61"/>
      <c r="U10" s="43"/>
      <c r="V10" s="61"/>
      <c r="W10" s="43"/>
      <c r="X10" s="61"/>
      <c r="Y10" s="43"/>
      <c r="Z10" s="61"/>
      <c r="AA10" s="43"/>
      <c r="AB10" s="62"/>
    </row>
    <row r="11" spans="1:28" ht="12.75" hidden="1">
      <c r="A11" s="3" t="s">
        <v>6</v>
      </c>
      <c r="B11" s="22"/>
      <c r="C11" s="6"/>
      <c r="D11" s="49">
        <f t="shared" si="0"/>
        <v>0</v>
      </c>
      <c r="E11" s="68" t="e">
        <f>SUM(G11+I11+K11+M11+O11+U11+#REF!+W11+AA11)</f>
        <v>#REF!</v>
      </c>
      <c r="F11" s="13" t="s">
        <v>103</v>
      </c>
      <c r="G11" s="14"/>
      <c r="H11" s="13" t="s">
        <v>103</v>
      </c>
      <c r="I11" s="14"/>
      <c r="J11" s="13"/>
      <c r="K11" s="14"/>
      <c r="L11" s="12"/>
      <c r="M11" s="14"/>
      <c r="N11" s="12"/>
      <c r="O11" s="14"/>
      <c r="P11" s="12"/>
      <c r="Q11" s="14"/>
      <c r="R11" s="12"/>
      <c r="S11" s="14"/>
      <c r="T11" s="12"/>
      <c r="U11" s="14"/>
      <c r="V11" s="12"/>
      <c r="W11" s="14"/>
      <c r="X11" s="13"/>
      <c r="Y11" s="14"/>
      <c r="Z11" s="13"/>
      <c r="AA11" s="14"/>
      <c r="AB11" s="47"/>
    </row>
    <row r="12" spans="1:28" ht="12.75" hidden="1">
      <c r="A12" s="3" t="s">
        <v>7</v>
      </c>
      <c r="B12" s="6"/>
      <c r="C12" s="6"/>
      <c r="D12" s="49">
        <f t="shared" si="0"/>
        <v>0</v>
      </c>
      <c r="E12" s="68" t="e">
        <f>SUM(G12+I12+K12+M12+O12+U12+#REF!+W12+AA12)</f>
        <v>#REF!</v>
      </c>
      <c r="F12" s="13" t="s">
        <v>103</v>
      </c>
      <c r="G12" s="14"/>
      <c r="H12" s="13" t="s">
        <v>103</v>
      </c>
      <c r="I12" s="14"/>
      <c r="J12" s="13"/>
      <c r="K12" s="14"/>
      <c r="L12" s="13"/>
      <c r="M12" s="14"/>
      <c r="N12" s="13"/>
      <c r="O12" s="14"/>
      <c r="P12" s="12"/>
      <c r="Q12" s="14"/>
      <c r="R12" s="12"/>
      <c r="S12" s="14"/>
      <c r="T12" s="12"/>
      <c r="U12" s="14"/>
      <c r="V12" s="12"/>
      <c r="W12" s="14"/>
      <c r="X12" s="13"/>
      <c r="Y12" s="14"/>
      <c r="Z12" s="13"/>
      <c r="AA12" s="14"/>
      <c r="AB12" s="47"/>
    </row>
    <row r="13" spans="1:28" ht="12.75" hidden="1">
      <c r="A13" s="3" t="s">
        <v>8</v>
      </c>
      <c r="B13" s="29"/>
      <c r="C13" s="29"/>
      <c r="D13" s="49">
        <f t="shared" si="0"/>
        <v>0</v>
      </c>
      <c r="E13" s="68" t="e">
        <f>SUM(G13+I13+K13+M13+O13+U13+#REF!+W13+AA13)</f>
        <v>#REF!</v>
      </c>
      <c r="F13" s="21" t="s">
        <v>103</v>
      </c>
      <c r="G13" s="30"/>
      <c r="H13" s="21" t="s">
        <v>103</v>
      </c>
      <c r="I13" s="30"/>
      <c r="J13" s="21"/>
      <c r="K13" s="30"/>
      <c r="L13" s="21"/>
      <c r="M13" s="30"/>
      <c r="N13" s="21"/>
      <c r="O13" s="30"/>
      <c r="P13" s="12"/>
      <c r="Q13" s="30"/>
      <c r="R13" s="12"/>
      <c r="S13" s="30"/>
      <c r="T13" s="12"/>
      <c r="U13" s="30"/>
      <c r="V13" s="12"/>
      <c r="W13" s="30"/>
      <c r="X13" s="21"/>
      <c r="Y13" s="30"/>
      <c r="Z13" s="21"/>
      <c r="AA13" s="30"/>
      <c r="AB13" s="72"/>
    </row>
    <row r="14" spans="1:28" ht="12.75" hidden="1">
      <c r="A14" s="3" t="s">
        <v>9</v>
      </c>
      <c r="B14" s="29"/>
      <c r="C14" s="29"/>
      <c r="D14" s="49">
        <f t="shared" si="0"/>
        <v>0</v>
      </c>
      <c r="E14" s="68" t="e">
        <f>SUM(G14+I14+K14+M14+O14+U14+#REF!+W14+AA14)</f>
        <v>#REF!</v>
      </c>
      <c r="F14" s="21" t="s">
        <v>103</v>
      </c>
      <c r="G14" s="30"/>
      <c r="H14" s="21" t="s">
        <v>103</v>
      </c>
      <c r="I14" s="30"/>
      <c r="J14" s="21"/>
      <c r="K14" s="30"/>
      <c r="L14" s="21"/>
      <c r="M14" s="30"/>
      <c r="N14" s="21"/>
      <c r="O14" s="30"/>
      <c r="P14" s="12"/>
      <c r="Q14" s="30"/>
      <c r="R14" s="12"/>
      <c r="S14" s="30"/>
      <c r="T14" s="12"/>
      <c r="U14" s="30"/>
      <c r="V14" s="12"/>
      <c r="W14" s="30"/>
      <c r="X14" s="21"/>
      <c r="Y14" s="30"/>
      <c r="Z14" s="21"/>
      <c r="AA14" s="30"/>
      <c r="AB14" s="72"/>
    </row>
    <row r="15" spans="1:28" ht="12.75" hidden="1">
      <c r="A15" s="3"/>
      <c r="B15" s="7"/>
      <c r="C15" s="7"/>
      <c r="D15" s="50">
        <f t="shared" si="0"/>
        <v>0</v>
      </c>
      <c r="E15" s="76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15"/>
      <c r="Y15" s="16"/>
      <c r="Z15" s="15"/>
      <c r="AA15" s="16"/>
      <c r="AB15" s="48">
        <f>AD15+AE15</f>
        <v>0</v>
      </c>
    </row>
    <row r="16" spans="1:28" ht="28.5" hidden="1">
      <c r="A16" s="2"/>
      <c r="B16" s="9" t="s">
        <v>71</v>
      </c>
      <c r="C16" s="86"/>
      <c r="D16" s="53">
        <f t="shared" si="0"/>
        <v>0</v>
      </c>
      <c r="E16" s="20"/>
      <c r="F16" s="10" t="s">
        <v>3</v>
      </c>
      <c r="G16" s="11" t="s">
        <v>4</v>
      </c>
      <c r="H16" s="10" t="s">
        <v>3</v>
      </c>
      <c r="I16" s="11" t="s">
        <v>4</v>
      </c>
      <c r="J16" s="10" t="s">
        <v>3</v>
      </c>
      <c r="K16" s="11" t="s">
        <v>4</v>
      </c>
      <c r="L16" s="10" t="s">
        <v>3</v>
      </c>
      <c r="M16" s="11" t="s">
        <v>4</v>
      </c>
      <c r="N16" s="10" t="s">
        <v>3</v>
      </c>
      <c r="O16" s="11" t="s">
        <v>4</v>
      </c>
      <c r="P16" s="10" t="s">
        <v>3</v>
      </c>
      <c r="Q16" s="11" t="s">
        <v>4</v>
      </c>
      <c r="R16" s="10" t="s">
        <v>3</v>
      </c>
      <c r="S16" s="11" t="s">
        <v>4</v>
      </c>
      <c r="T16" s="10" t="s">
        <v>3</v>
      </c>
      <c r="U16" s="11" t="s">
        <v>4</v>
      </c>
      <c r="V16" s="10" t="s">
        <v>3</v>
      </c>
      <c r="W16" s="11" t="s">
        <v>4</v>
      </c>
      <c r="X16" s="10" t="s">
        <v>3</v>
      </c>
      <c r="Y16" s="11" t="s">
        <v>4</v>
      </c>
      <c r="Z16" s="10" t="s">
        <v>3</v>
      </c>
      <c r="AA16" s="11" t="s">
        <v>4</v>
      </c>
      <c r="AB16" s="53">
        <f>AD16+AE16</f>
        <v>0</v>
      </c>
    </row>
    <row r="17" spans="1:28" ht="12.75" hidden="1">
      <c r="A17" s="3" t="s">
        <v>5</v>
      </c>
      <c r="B17" s="6"/>
      <c r="C17" s="6"/>
      <c r="D17" s="62">
        <f t="shared" si="0"/>
        <v>0</v>
      </c>
      <c r="E17" s="68" t="e">
        <f>SUM(G17+I17+K17+M17+O17+U17+#REF!+W17+AA17)</f>
        <v>#REF!</v>
      </c>
      <c r="F17" s="61" t="s">
        <v>103</v>
      </c>
      <c r="G17" s="43"/>
      <c r="H17" s="61" t="s">
        <v>103</v>
      </c>
      <c r="I17" s="43"/>
      <c r="J17" s="61"/>
      <c r="K17" s="43"/>
      <c r="L17" s="61"/>
      <c r="M17" s="43"/>
      <c r="N17" s="61"/>
      <c r="O17" s="43"/>
      <c r="P17" s="61"/>
      <c r="Q17" s="43"/>
      <c r="R17" s="61"/>
      <c r="S17" s="43"/>
      <c r="T17" s="61"/>
      <c r="U17" s="43"/>
      <c r="V17" s="61"/>
      <c r="W17" s="43"/>
      <c r="X17" s="61"/>
      <c r="Y17" s="43"/>
      <c r="Z17" s="61"/>
      <c r="AA17" s="43"/>
      <c r="AB17" s="62"/>
    </row>
    <row r="18" spans="1:28" ht="12.75" hidden="1">
      <c r="A18" s="3" t="s">
        <v>6</v>
      </c>
      <c r="B18" s="6"/>
      <c r="C18" s="6"/>
      <c r="D18" s="49">
        <f t="shared" si="0"/>
        <v>0</v>
      </c>
      <c r="E18" s="68" t="e">
        <f>SUM(G18+I18+K18+M18+O18+U18+#REF!+W18+AA18)</f>
        <v>#REF!</v>
      </c>
      <c r="F18" s="12" t="s">
        <v>103</v>
      </c>
      <c r="G18" s="74"/>
      <c r="H18" s="12" t="s">
        <v>103</v>
      </c>
      <c r="I18" s="74"/>
      <c r="J18" s="12"/>
      <c r="K18" s="74"/>
      <c r="L18" s="12"/>
      <c r="M18" s="74"/>
      <c r="N18" s="12"/>
      <c r="O18" s="74"/>
      <c r="P18" s="12"/>
      <c r="Q18" s="74"/>
      <c r="R18" s="12"/>
      <c r="S18" s="74"/>
      <c r="T18" s="12"/>
      <c r="U18" s="74"/>
      <c r="V18" s="12"/>
      <c r="W18" s="74"/>
      <c r="X18" s="12"/>
      <c r="Y18" s="74"/>
      <c r="Z18" s="12"/>
      <c r="AA18" s="74"/>
      <c r="AB18" s="49"/>
    </row>
    <row r="19" spans="1:28" ht="12.75" hidden="1">
      <c r="A19" s="3" t="s">
        <v>7</v>
      </c>
      <c r="B19" s="6"/>
      <c r="C19" s="29"/>
      <c r="D19" s="49">
        <f t="shared" si="0"/>
        <v>0</v>
      </c>
      <c r="E19" s="68" t="e">
        <f>SUM(G19+I19+K19+M19+O19+U19+#REF!+W19+AA19)</f>
        <v>#REF!</v>
      </c>
      <c r="F19" s="13" t="s">
        <v>103</v>
      </c>
      <c r="G19" s="14"/>
      <c r="H19" s="13" t="s">
        <v>103</v>
      </c>
      <c r="I19" s="14"/>
      <c r="J19" s="13"/>
      <c r="K19" s="14"/>
      <c r="L19" s="12"/>
      <c r="M19" s="14"/>
      <c r="N19" s="12"/>
      <c r="O19" s="14"/>
      <c r="P19" s="12"/>
      <c r="Q19" s="14"/>
      <c r="R19" s="12"/>
      <c r="S19" s="14"/>
      <c r="T19" s="12"/>
      <c r="U19" s="14"/>
      <c r="V19" s="12"/>
      <c r="W19" s="14"/>
      <c r="X19" s="13"/>
      <c r="Y19" s="14"/>
      <c r="Z19" s="13"/>
      <c r="AA19" s="14"/>
      <c r="AB19" s="47"/>
    </row>
    <row r="20" spans="1:28" ht="12.75" hidden="1">
      <c r="A20" s="3" t="s">
        <v>8</v>
      </c>
      <c r="B20" s="6"/>
      <c r="C20" s="29"/>
      <c r="D20" s="49">
        <f t="shared" si="0"/>
        <v>0</v>
      </c>
      <c r="E20" s="68" t="e">
        <f>SUM(G20+I20+K20+M20+O20+U20+#REF!+W20+AA20)</f>
        <v>#REF!</v>
      </c>
      <c r="F20" s="13" t="s">
        <v>103</v>
      </c>
      <c r="G20" s="14"/>
      <c r="H20" s="13" t="s">
        <v>103</v>
      </c>
      <c r="I20" s="14"/>
      <c r="J20" s="13"/>
      <c r="K20" s="14"/>
      <c r="L20" s="13"/>
      <c r="M20" s="14"/>
      <c r="N20" s="13"/>
      <c r="O20" s="14"/>
      <c r="P20" s="12"/>
      <c r="Q20" s="14"/>
      <c r="R20" s="12"/>
      <c r="S20" s="14"/>
      <c r="T20" s="12"/>
      <c r="U20" s="14"/>
      <c r="V20" s="12"/>
      <c r="W20" s="14"/>
      <c r="X20" s="13"/>
      <c r="Y20" s="14"/>
      <c r="Z20" s="13"/>
      <c r="AA20" s="14"/>
      <c r="AB20" s="47"/>
    </row>
    <row r="21" spans="1:28" ht="12.75" hidden="1">
      <c r="A21" s="3" t="s">
        <v>9</v>
      </c>
      <c r="B21" s="29"/>
      <c r="C21" s="29"/>
      <c r="D21" s="49">
        <f t="shared" si="0"/>
        <v>0</v>
      </c>
      <c r="E21" s="68" t="e">
        <f>SUM(G21+I21+K21+M21+O21+U21+#REF!+W21+AA21)</f>
        <v>#REF!</v>
      </c>
      <c r="F21" s="21" t="s">
        <v>103</v>
      </c>
      <c r="G21" s="30"/>
      <c r="H21" s="21" t="s">
        <v>103</v>
      </c>
      <c r="I21" s="30"/>
      <c r="J21" s="13"/>
      <c r="K21" s="30"/>
      <c r="L21" s="21"/>
      <c r="M21" s="30"/>
      <c r="N21" s="21"/>
      <c r="O21" s="30"/>
      <c r="P21" s="90"/>
      <c r="Q21" s="30"/>
      <c r="R21" s="90"/>
      <c r="S21" s="30"/>
      <c r="T21" s="90"/>
      <c r="U21" s="30"/>
      <c r="V21" s="90"/>
      <c r="W21" s="30"/>
      <c r="X21" s="13"/>
      <c r="Y21" s="30"/>
      <c r="Z21" s="13"/>
      <c r="AA21" s="30"/>
      <c r="AB21" s="72"/>
    </row>
    <row r="22" spans="1:28" ht="12.75" hidden="1">
      <c r="A22" s="3"/>
      <c r="B22" s="71"/>
      <c r="C22" s="7"/>
      <c r="D22" s="50">
        <f t="shared" si="0"/>
        <v>0</v>
      </c>
      <c r="E22" s="7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15"/>
      <c r="S22" s="16"/>
      <c r="T22" s="15"/>
      <c r="U22" s="16"/>
      <c r="V22" s="15"/>
      <c r="W22" s="16"/>
      <c r="X22" s="15"/>
      <c r="Y22" s="16"/>
      <c r="Z22" s="15"/>
      <c r="AA22" s="16"/>
      <c r="AB22" s="48"/>
    </row>
    <row r="23" spans="1:28" ht="28.5" hidden="1">
      <c r="A23" s="2"/>
      <c r="B23" s="9" t="s">
        <v>15</v>
      </c>
      <c r="C23" s="86"/>
      <c r="D23" s="53">
        <f t="shared" si="0"/>
        <v>0</v>
      </c>
      <c r="E23" s="20"/>
      <c r="F23" s="10" t="s">
        <v>3</v>
      </c>
      <c r="G23" s="11" t="s">
        <v>4</v>
      </c>
      <c r="H23" s="10" t="s">
        <v>3</v>
      </c>
      <c r="I23" s="11" t="s">
        <v>4</v>
      </c>
      <c r="J23" s="10" t="s">
        <v>3</v>
      </c>
      <c r="K23" s="11" t="s">
        <v>4</v>
      </c>
      <c r="L23" s="10" t="s">
        <v>3</v>
      </c>
      <c r="M23" s="11" t="s">
        <v>4</v>
      </c>
      <c r="N23" s="10" t="s">
        <v>3</v>
      </c>
      <c r="O23" s="11" t="s">
        <v>4</v>
      </c>
      <c r="P23" s="10" t="s">
        <v>3</v>
      </c>
      <c r="Q23" s="11" t="s">
        <v>4</v>
      </c>
      <c r="R23" s="10" t="s">
        <v>3</v>
      </c>
      <c r="S23" s="11" t="s">
        <v>4</v>
      </c>
      <c r="T23" s="10" t="s">
        <v>3</v>
      </c>
      <c r="U23" s="11" t="s">
        <v>4</v>
      </c>
      <c r="V23" s="10" t="s">
        <v>3</v>
      </c>
      <c r="W23" s="11" t="s">
        <v>4</v>
      </c>
      <c r="X23" s="10" t="s">
        <v>3</v>
      </c>
      <c r="Y23" s="11" t="s">
        <v>4</v>
      </c>
      <c r="Z23" s="10" t="s">
        <v>3</v>
      </c>
      <c r="AA23" s="11" t="s">
        <v>4</v>
      </c>
      <c r="AB23" s="53">
        <f>AD23+AE23</f>
        <v>0</v>
      </c>
    </row>
    <row r="24" spans="1:28" ht="12.75" hidden="1">
      <c r="A24" s="3" t="s">
        <v>5</v>
      </c>
      <c r="B24" s="6" t="s">
        <v>115</v>
      </c>
      <c r="C24" s="29" t="s">
        <v>46</v>
      </c>
      <c r="D24" s="62">
        <f t="shared" si="0"/>
        <v>0</v>
      </c>
      <c r="E24" s="68" t="e">
        <f>SUM(G24+I24+K24+M24+O24+U24+#REF!+W24+AA24)</f>
        <v>#REF!</v>
      </c>
      <c r="F24" s="61" t="s">
        <v>103</v>
      </c>
      <c r="G24" s="43"/>
      <c r="H24" s="61">
        <v>15</v>
      </c>
      <c r="I24" s="43">
        <v>1</v>
      </c>
      <c r="J24" s="61"/>
      <c r="K24" s="43"/>
      <c r="L24" s="61"/>
      <c r="M24" s="43"/>
      <c r="N24" s="61"/>
      <c r="O24" s="43"/>
      <c r="P24" s="61"/>
      <c r="Q24" s="43"/>
      <c r="R24" s="61"/>
      <c r="S24" s="43"/>
      <c r="T24" s="61"/>
      <c r="U24" s="43"/>
      <c r="V24" s="61"/>
      <c r="W24" s="43"/>
      <c r="X24" s="61"/>
      <c r="Y24" s="43"/>
      <c r="Z24" s="61"/>
      <c r="AA24" s="43"/>
      <c r="AB24" s="62"/>
    </row>
    <row r="25" spans="1:28" ht="12.75" hidden="1">
      <c r="A25" s="3" t="s">
        <v>6</v>
      </c>
      <c r="B25" s="6"/>
      <c r="C25" s="6"/>
      <c r="D25" s="49">
        <f t="shared" si="0"/>
        <v>0</v>
      </c>
      <c r="E25" s="68" t="e">
        <f>SUM(G25+I25+K25+M25+O25+U25+#REF!+W25+AA25)</f>
        <v>#REF!</v>
      </c>
      <c r="F25" s="12"/>
      <c r="G25" s="74"/>
      <c r="H25" s="12"/>
      <c r="I25" s="74"/>
      <c r="J25" s="12"/>
      <c r="K25" s="74"/>
      <c r="L25" s="12"/>
      <c r="M25" s="74"/>
      <c r="N25" s="12"/>
      <c r="O25" s="74"/>
      <c r="P25" s="12"/>
      <c r="Q25" s="74"/>
      <c r="R25" s="12"/>
      <c r="S25" s="74"/>
      <c r="T25" s="12"/>
      <c r="U25" s="74"/>
      <c r="V25" s="12"/>
      <c r="W25" s="74"/>
      <c r="X25" s="12"/>
      <c r="Y25" s="74"/>
      <c r="Z25" s="12"/>
      <c r="AA25" s="74"/>
      <c r="AB25" s="49"/>
    </row>
    <row r="26" spans="1:28" ht="12.75" hidden="1">
      <c r="A26" s="3" t="s">
        <v>7</v>
      </c>
      <c r="B26" s="6"/>
      <c r="C26" s="29"/>
      <c r="D26" s="49">
        <f t="shared" si="0"/>
        <v>0</v>
      </c>
      <c r="E26" s="68" t="e">
        <f>SUM(G26+I26+K26+M26+O26+U26+#REF!+W26+AA26)</f>
        <v>#REF!</v>
      </c>
      <c r="F26" s="13"/>
      <c r="G26" s="14"/>
      <c r="H26" s="13"/>
      <c r="I26" s="14"/>
      <c r="J26" s="13"/>
      <c r="K26" s="14"/>
      <c r="L26" s="12"/>
      <c r="M26" s="14"/>
      <c r="N26" s="12"/>
      <c r="O26" s="14"/>
      <c r="P26" s="12"/>
      <c r="Q26" s="14"/>
      <c r="R26" s="12"/>
      <c r="S26" s="14"/>
      <c r="T26" s="12"/>
      <c r="U26" s="14"/>
      <c r="V26" s="12"/>
      <c r="W26" s="14"/>
      <c r="X26" s="13"/>
      <c r="Y26" s="14"/>
      <c r="Z26" s="13"/>
      <c r="AA26" s="14"/>
      <c r="AB26" s="47"/>
    </row>
    <row r="27" spans="1:28" ht="12.75" hidden="1">
      <c r="A27" s="3" t="s">
        <v>8</v>
      </c>
      <c r="B27" s="6"/>
      <c r="C27" s="29"/>
      <c r="D27" s="49">
        <f t="shared" si="0"/>
        <v>0</v>
      </c>
      <c r="E27" s="68" t="e">
        <f>SUM(G27+I27+K27+M27+O27+U27+#REF!+W27+AA27)</f>
        <v>#REF!</v>
      </c>
      <c r="F27" s="13"/>
      <c r="G27" s="14"/>
      <c r="H27" s="13"/>
      <c r="I27" s="14"/>
      <c r="J27" s="13"/>
      <c r="K27" s="14"/>
      <c r="L27" s="13"/>
      <c r="M27" s="14"/>
      <c r="N27" s="13"/>
      <c r="O27" s="14"/>
      <c r="P27" s="12"/>
      <c r="Q27" s="14"/>
      <c r="R27" s="12"/>
      <c r="S27" s="14"/>
      <c r="T27" s="12"/>
      <c r="U27" s="14"/>
      <c r="V27" s="12"/>
      <c r="W27" s="14"/>
      <c r="X27" s="13"/>
      <c r="Y27" s="14"/>
      <c r="Z27" s="13"/>
      <c r="AA27" s="14"/>
      <c r="AB27" s="47"/>
    </row>
    <row r="28" spans="1:28" ht="12.75" hidden="1">
      <c r="A28" s="3" t="s">
        <v>9</v>
      </c>
      <c r="B28" s="29"/>
      <c r="C28" s="29"/>
      <c r="D28" s="49">
        <f t="shared" si="0"/>
        <v>0</v>
      </c>
      <c r="E28" s="68" t="e">
        <f>SUM(G28+I28+K28+M28+O28+U28+#REF!+W28+AA28)</f>
        <v>#REF!</v>
      </c>
      <c r="F28" s="21"/>
      <c r="G28" s="30"/>
      <c r="H28" s="21"/>
      <c r="I28" s="30"/>
      <c r="J28" s="13"/>
      <c r="K28" s="30"/>
      <c r="L28" s="21"/>
      <c r="M28" s="30"/>
      <c r="N28" s="21"/>
      <c r="O28" s="30"/>
      <c r="P28" s="90"/>
      <c r="Q28" s="30"/>
      <c r="R28" s="90"/>
      <c r="S28" s="30"/>
      <c r="T28" s="90"/>
      <c r="U28" s="30"/>
      <c r="V28" s="90"/>
      <c r="W28" s="30"/>
      <c r="X28" s="13"/>
      <c r="Y28" s="30"/>
      <c r="Z28" s="13"/>
      <c r="AA28" s="30"/>
      <c r="AB28" s="72"/>
    </row>
    <row r="29" spans="1:28" ht="12.75" hidden="1">
      <c r="A29" s="3"/>
      <c r="B29" s="71"/>
      <c r="C29" s="7"/>
      <c r="D29" s="50">
        <f t="shared" si="0"/>
        <v>0</v>
      </c>
      <c r="E29" s="76"/>
      <c r="F29" s="15"/>
      <c r="G29" s="16"/>
      <c r="H29" s="15"/>
      <c r="I29" s="16"/>
      <c r="J29" s="15"/>
      <c r="K29" s="16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15"/>
      <c r="W29" s="16"/>
      <c r="X29" s="15"/>
      <c r="Y29" s="16"/>
      <c r="Z29" s="15"/>
      <c r="AA29" s="16"/>
      <c r="AB29" s="48"/>
    </row>
    <row r="30" spans="1:28" ht="28.5" hidden="1">
      <c r="A30" s="2"/>
      <c r="B30" s="9" t="s">
        <v>72</v>
      </c>
      <c r="C30" s="86"/>
      <c r="D30" s="53">
        <f t="shared" si="0"/>
        <v>0</v>
      </c>
      <c r="E30" s="20"/>
      <c r="F30" s="10" t="s">
        <v>3</v>
      </c>
      <c r="G30" s="11" t="s">
        <v>4</v>
      </c>
      <c r="H30" s="10" t="s">
        <v>3</v>
      </c>
      <c r="I30" s="11" t="s">
        <v>4</v>
      </c>
      <c r="J30" s="10" t="s">
        <v>3</v>
      </c>
      <c r="K30" s="11" t="s">
        <v>4</v>
      </c>
      <c r="L30" s="10" t="s">
        <v>3</v>
      </c>
      <c r="M30" s="11" t="s">
        <v>4</v>
      </c>
      <c r="N30" s="10" t="s">
        <v>3</v>
      </c>
      <c r="O30" s="11" t="s">
        <v>4</v>
      </c>
      <c r="P30" s="10" t="s">
        <v>3</v>
      </c>
      <c r="Q30" s="11" t="s">
        <v>4</v>
      </c>
      <c r="R30" s="10" t="s">
        <v>3</v>
      </c>
      <c r="S30" s="11" t="s">
        <v>4</v>
      </c>
      <c r="T30" s="10" t="s">
        <v>3</v>
      </c>
      <c r="U30" s="11" t="s">
        <v>4</v>
      </c>
      <c r="V30" s="10" t="s">
        <v>3</v>
      </c>
      <c r="W30" s="11" t="s">
        <v>4</v>
      </c>
      <c r="X30" s="10" t="s">
        <v>3</v>
      </c>
      <c r="Y30" s="11" t="s">
        <v>4</v>
      </c>
      <c r="Z30" s="10" t="s">
        <v>3</v>
      </c>
      <c r="AA30" s="11" t="s">
        <v>4</v>
      </c>
      <c r="AB30" s="53">
        <f>AD30+AE30</f>
        <v>0</v>
      </c>
    </row>
    <row r="31" spans="1:28" ht="12.75" hidden="1">
      <c r="A31" s="3" t="s">
        <v>5</v>
      </c>
      <c r="B31" s="22" t="s">
        <v>106</v>
      </c>
      <c r="C31" s="6" t="s">
        <v>40</v>
      </c>
      <c r="D31" s="62">
        <f t="shared" si="0"/>
        <v>0</v>
      </c>
      <c r="E31" s="68" t="e">
        <f>SUM(G31+I31+K31+M31+O31+U31+#REF!+W31+AA31)</f>
        <v>#REF!</v>
      </c>
      <c r="F31" s="61" t="s">
        <v>103</v>
      </c>
      <c r="G31" s="43"/>
      <c r="H31" s="61">
        <v>8</v>
      </c>
      <c r="I31" s="43">
        <v>5</v>
      </c>
      <c r="J31" s="13"/>
      <c r="K31" s="43"/>
      <c r="L31" s="61"/>
      <c r="M31" s="43"/>
      <c r="N31" s="61"/>
      <c r="O31" s="43"/>
      <c r="P31" s="61"/>
      <c r="Q31" s="43"/>
      <c r="R31" s="61"/>
      <c r="S31" s="43"/>
      <c r="T31" s="61"/>
      <c r="U31" s="43"/>
      <c r="V31" s="13"/>
      <c r="W31" s="43"/>
      <c r="X31" s="12"/>
      <c r="Y31" s="43"/>
      <c r="Z31" s="12"/>
      <c r="AA31" s="43"/>
      <c r="AB31" s="62"/>
    </row>
    <row r="32" spans="1:28" ht="12.75" hidden="1">
      <c r="A32" s="3" t="s">
        <v>6</v>
      </c>
      <c r="B32" s="22" t="s">
        <v>107</v>
      </c>
      <c r="C32" s="6" t="s">
        <v>40</v>
      </c>
      <c r="D32" s="49">
        <f t="shared" si="0"/>
        <v>0</v>
      </c>
      <c r="E32" s="68" t="e">
        <f>SUM(G32+I32+K32+M32+O32+U32+#REF!+W32+AA32)</f>
        <v>#REF!</v>
      </c>
      <c r="F32" s="12" t="s">
        <v>103</v>
      </c>
      <c r="G32" s="74"/>
      <c r="H32" s="12">
        <v>16</v>
      </c>
      <c r="I32" s="74">
        <v>1</v>
      </c>
      <c r="J32" s="13"/>
      <c r="K32" s="74"/>
      <c r="L32" s="12"/>
      <c r="M32" s="74"/>
      <c r="N32" s="12"/>
      <c r="O32" s="74"/>
      <c r="P32" s="12"/>
      <c r="Q32" s="74"/>
      <c r="R32" s="12"/>
      <c r="S32" s="74"/>
      <c r="T32" s="12"/>
      <c r="U32" s="74"/>
      <c r="V32" s="13"/>
      <c r="W32" s="74"/>
      <c r="X32" s="12"/>
      <c r="Y32" s="74"/>
      <c r="Z32" s="12"/>
      <c r="AA32" s="74"/>
      <c r="AB32" s="49"/>
    </row>
    <row r="33" spans="1:28" ht="12.75" hidden="1">
      <c r="A33" s="3" t="s">
        <v>7</v>
      </c>
      <c r="B33" s="22"/>
      <c r="C33" s="29"/>
      <c r="D33" s="49">
        <f t="shared" si="0"/>
        <v>0</v>
      </c>
      <c r="E33" s="68" t="e">
        <f>SUM(G33+I33+K33+M33+O33+U33+#REF!+W33+AA33)</f>
        <v>#REF!</v>
      </c>
      <c r="F33" s="13"/>
      <c r="G33" s="14"/>
      <c r="H33" s="13"/>
      <c r="I33" s="14"/>
      <c r="J33" s="13"/>
      <c r="K33" s="14"/>
      <c r="L33" s="13"/>
      <c r="M33" s="14"/>
      <c r="N33" s="13"/>
      <c r="O33" s="14"/>
      <c r="P33" s="92"/>
      <c r="Q33" s="14"/>
      <c r="R33" s="13"/>
      <c r="S33" s="14"/>
      <c r="T33" s="92"/>
      <c r="U33" s="14"/>
      <c r="V33" s="13"/>
      <c r="W33" s="14"/>
      <c r="X33" s="13"/>
      <c r="Y33" s="14"/>
      <c r="Z33" s="13"/>
      <c r="AA33" s="14"/>
      <c r="AB33" s="47"/>
    </row>
    <row r="34" spans="1:28" ht="12.75" hidden="1">
      <c r="A34" s="3" t="s">
        <v>8</v>
      </c>
      <c r="B34" s="6"/>
      <c r="C34" s="6"/>
      <c r="D34" s="49">
        <f t="shared" si="0"/>
        <v>0</v>
      </c>
      <c r="E34" s="68" t="e">
        <f>SUM(G34+I34+K34+M34+O34+U34+#REF!+W34+AA34)</f>
        <v>#REF!</v>
      </c>
      <c r="F34" s="13"/>
      <c r="G34" s="14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3"/>
      <c r="U34" s="14"/>
      <c r="V34" s="13"/>
      <c r="W34" s="14"/>
      <c r="X34" s="13"/>
      <c r="Y34" s="14"/>
      <c r="Z34" s="13"/>
      <c r="AA34" s="14"/>
      <c r="AB34" s="47"/>
    </row>
    <row r="35" spans="1:28" ht="12.75" hidden="1">
      <c r="A35" s="3" t="s">
        <v>9</v>
      </c>
      <c r="B35" s="22"/>
      <c r="C35" s="6"/>
      <c r="D35" s="49">
        <f t="shared" si="0"/>
        <v>0</v>
      </c>
      <c r="E35" s="68" t="e">
        <f>SUM(G35+I35+K35+M35+O35+U35+#REF!+W35+AA35)</f>
        <v>#REF!</v>
      </c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4"/>
      <c r="V35" s="13"/>
      <c r="W35" s="14"/>
      <c r="X35" s="13"/>
      <c r="Y35" s="14"/>
      <c r="Z35" s="13"/>
      <c r="AA35" s="14"/>
      <c r="AB35" s="47"/>
    </row>
    <row r="36" spans="1:28" ht="12.75" hidden="1">
      <c r="A36" s="3"/>
      <c r="B36" s="22"/>
      <c r="C36" s="6"/>
      <c r="D36" s="49">
        <f t="shared" si="0"/>
        <v>0</v>
      </c>
      <c r="E36" s="68" t="e">
        <f>SUM(G36+I36+K36+M36+O36+U36+#REF!+W36+AA36)</f>
        <v>#REF!</v>
      </c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14"/>
      <c r="R36" s="13"/>
      <c r="S36" s="14"/>
      <c r="T36" s="13"/>
      <c r="U36" s="14"/>
      <c r="V36" s="13"/>
      <c r="W36" s="14"/>
      <c r="X36" s="12"/>
      <c r="Y36" s="14"/>
      <c r="Z36" s="12"/>
      <c r="AA36" s="14"/>
      <c r="AB36" s="47"/>
    </row>
    <row r="37" spans="1:28" ht="28.5" hidden="1">
      <c r="A37" s="2"/>
      <c r="B37" s="9" t="s">
        <v>17</v>
      </c>
      <c r="C37" s="86"/>
      <c r="D37" s="53">
        <f t="shared" si="0"/>
        <v>0</v>
      </c>
      <c r="E37" s="20"/>
      <c r="F37" s="10" t="s">
        <v>3</v>
      </c>
      <c r="G37" s="11" t="s">
        <v>4</v>
      </c>
      <c r="H37" s="10" t="s">
        <v>3</v>
      </c>
      <c r="I37" s="11" t="s">
        <v>4</v>
      </c>
      <c r="J37" s="10" t="s">
        <v>3</v>
      </c>
      <c r="K37" s="11" t="s">
        <v>4</v>
      </c>
      <c r="L37" s="10" t="s">
        <v>3</v>
      </c>
      <c r="M37" s="11" t="s">
        <v>4</v>
      </c>
      <c r="N37" s="10" t="s">
        <v>3</v>
      </c>
      <c r="O37" s="11" t="s">
        <v>4</v>
      </c>
      <c r="P37" s="10" t="s">
        <v>3</v>
      </c>
      <c r="Q37" s="11" t="s">
        <v>4</v>
      </c>
      <c r="R37" s="10" t="s">
        <v>3</v>
      </c>
      <c r="S37" s="11" t="s">
        <v>4</v>
      </c>
      <c r="T37" s="10" t="s">
        <v>3</v>
      </c>
      <c r="U37" s="11" t="s">
        <v>4</v>
      </c>
      <c r="V37" s="10" t="s">
        <v>3</v>
      </c>
      <c r="W37" s="11" t="s">
        <v>4</v>
      </c>
      <c r="X37" s="10" t="s">
        <v>3</v>
      </c>
      <c r="Y37" s="11" t="s">
        <v>4</v>
      </c>
      <c r="Z37" s="10" t="s">
        <v>3</v>
      </c>
      <c r="AA37" s="11" t="s">
        <v>4</v>
      </c>
      <c r="AB37" s="53">
        <f>AD37+AE37</f>
        <v>0</v>
      </c>
    </row>
    <row r="38" spans="1:28" ht="12.75" hidden="1">
      <c r="A38" s="3" t="s">
        <v>5</v>
      </c>
      <c r="B38" s="22" t="s">
        <v>108</v>
      </c>
      <c r="C38" s="6" t="s">
        <v>109</v>
      </c>
      <c r="D38" s="62">
        <f t="shared" si="0"/>
        <v>0</v>
      </c>
      <c r="E38" s="68" t="e">
        <f>SUM(G38+I38+K38+M38+O38+U38+#REF!+W38+AA38)</f>
        <v>#REF!</v>
      </c>
      <c r="F38" s="61" t="s">
        <v>103</v>
      </c>
      <c r="G38" s="43"/>
      <c r="H38" s="61">
        <v>18</v>
      </c>
      <c r="I38" s="43">
        <v>3</v>
      </c>
      <c r="J38" s="13"/>
      <c r="K38" s="43"/>
      <c r="L38" s="61"/>
      <c r="M38" s="43"/>
      <c r="N38" s="61"/>
      <c r="O38" s="43"/>
      <c r="P38" s="61"/>
      <c r="Q38" s="43"/>
      <c r="R38" s="61"/>
      <c r="S38" s="43"/>
      <c r="T38" s="61"/>
      <c r="U38" s="43"/>
      <c r="V38" s="13"/>
      <c r="W38" s="43"/>
      <c r="X38" s="12"/>
      <c r="Y38" s="43"/>
      <c r="Z38" s="12"/>
      <c r="AA38" s="43"/>
      <c r="AB38" s="62"/>
    </row>
    <row r="39" spans="1:28" ht="12.75" hidden="1">
      <c r="A39" s="3" t="s">
        <v>6</v>
      </c>
      <c r="B39" s="22" t="s">
        <v>111</v>
      </c>
      <c r="C39" s="6" t="s">
        <v>41</v>
      </c>
      <c r="D39" s="49">
        <f t="shared" si="0"/>
        <v>0</v>
      </c>
      <c r="E39" s="68" t="e">
        <f>SUM(G39+I39+K39+M39+O39+U39+#REF!+W39+AA39)</f>
        <v>#REF!</v>
      </c>
      <c r="F39" s="12" t="s">
        <v>103</v>
      </c>
      <c r="G39" s="74"/>
      <c r="H39" s="12">
        <v>31</v>
      </c>
      <c r="I39" s="74">
        <v>1</v>
      </c>
      <c r="J39" s="13"/>
      <c r="K39" s="74"/>
      <c r="L39" s="12"/>
      <c r="M39" s="74"/>
      <c r="N39" s="12"/>
      <c r="O39" s="74"/>
      <c r="P39" s="107"/>
      <c r="Q39" s="74"/>
      <c r="R39" s="12"/>
      <c r="S39" s="74"/>
      <c r="T39" s="107"/>
      <c r="U39" s="74"/>
      <c r="V39" s="13"/>
      <c r="W39" s="74"/>
      <c r="X39" s="12"/>
      <c r="Y39" s="74"/>
      <c r="Z39" s="12"/>
      <c r="AA39" s="74"/>
      <c r="AB39" s="49"/>
    </row>
    <row r="40" spans="1:28" ht="12.75" hidden="1">
      <c r="A40" s="3" t="s">
        <v>6</v>
      </c>
      <c r="B40" s="6" t="s">
        <v>112</v>
      </c>
      <c r="C40" s="6" t="s">
        <v>41</v>
      </c>
      <c r="D40" s="49"/>
      <c r="E40" s="68" t="e">
        <f>SUM(G40+I40+K40+M40+O40+U40+#REF!+W40+AA40)</f>
        <v>#REF!</v>
      </c>
      <c r="F40" s="13" t="s">
        <v>103</v>
      </c>
      <c r="G40" s="14"/>
      <c r="H40" s="13" t="s">
        <v>102</v>
      </c>
      <c r="I40" s="14">
        <v>1</v>
      </c>
      <c r="J40" s="13"/>
      <c r="K40" s="14"/>
      <c r="L40" s="13"/>
      <c r="M40" s="14"/>
      <c r="N40" s="13"/>
      <c r="O40" s="14"/>
      <c r="P40" s="13"/>
      <c r="Q40" s="14"/>
      <c r="R40" s="13"/>
      <c r="S40" s="14"/>
      <c r="T40" s="13"/>
      <c r="U40" s="14"/>
      <c r="V40" s="13"/>
      <c r="W40" s="14"/>
      <c r="X40" s="13"/>
      <c r="Y40" s="14"/>
      <c r="Z40" s="13"/>
      <c r="AA40" s="14"/>
      <c r="AB40" s="47"/>
    </row>
    <row r="41" spans="1:28" ht="12.75" hidden="1">
      <c r="A41" s="3" t="s">
        <v>6</v>
      </c>
      <c r="B41" s="22" t="s">
        <v>110</v>
      </c>
      <c r="C41" s="6" t="s">
        <v>114</v>
      </c>
      <c r="D41" s="49">
        <f>COUNTIF(F41:AA41,"*)")</f>
        <v>0</v>
      </c>
      <c r="E41" s="68" t="e">
        <f>SUM(G41+I41+K41+M41+O41+U41+#REF!+W41+AA41)</f>
        <v>#REF!</v>
      </c>
      <c r="F41" s="13" t="s">
        <v>103</v>
      </c>
      <c r="G41" s="14"/>
      <c r="H41" s="13">
        <v>26</v>
      </c>
      <c r="I41" s="14">
        <v>1</v>
      </c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4"/>
      <c r="AB41" s="47"/>
    </row>
    <row r="42" spans="1:28" ht="12.75" hidden="1">
      <c r="A42" s="3" t="s">
        <v>6</v>
      </c>
      <c r="B42" s="6" t="s">
        <v>113</v>
      </c>
      <c r="C42" s="6" t="s">
        <v>40</v>
      </c>
      <c r="D42" s="49"/>
      <c r="E42" s="68" t="e">
        <f>SUM(G42+I42+K42+M42+O42+U42+#REF!+W42+AA42)</f>
        <v>#REF!</v>
      </c>
      <c r="F42" s="13" t="s">
        <v>103</v>
      </c>
      <c r="G42" s="14"/>
      <c r="H42" s="13" t="s">
        <v>102</v>
      </c>
      <c r="I42" s="14">
        <v>1</v>
      </c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B42" s="47"/>
    </row>
    <row r="43" spans="1:28" ht="12.75" hidden="1">
      <c r="A43" s="3" t="s">
        <v>6</v>
      </c>
      <c r="B43" s="6" t="s">
        <v>116</v>
      </c>
      <c r="C43" s="6" t="s">
        <v>40</v>
      </c>
      <c r="D43" s="49">
        <f aca="true" t="shared" si="1" ref="D43:D66">COUNTIF(F43:AA43,"*)")</f>
        <v>0</v>
      </c>
      <c r="E43" s="68" t="e">
        <f>SUM(G43+I43+K43+M43+O43+U43+#REF!+W43+AA43)</f>
        <v>#REF!</v>
      </c>
      <c r="F43" s="13" t="s">
        <v>103</v>
      </c>
      <c r="G43" s="14"/>
      <c r="H43" s="13">
        <v>36</v>
      </c>
      <c r="I43" s="14">
        <v>1</v>
      </c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47"/>
    </row>
    <row r="44" spans="1:28" ht="12.75" hidden="1">
      <c r="A44" s="3"/>
      <c r="B44" s="7"/>
      <c r="C44" s="7"/>
      <c r="D44" s="48">
        <f t="shared" si="1"/>
        <v>0</v>
      </c>
      <c r="E44" s="7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15"/>
      <c r="W44" s="16"/>
      <c r="X44" s="15"/>
      <c r="Y44" s="16"/>
      <c r="Z44" s="15"/>
      <c r="AA44" s="16"/>
      <c r="AB44" s="48"/>
    </row>
    <row r="45" spans="1:28" ht="28.5" hidden="1">
      <c r="A45" s="2"/>
      <c r="B45" s="9" t="s">
        <v>73</v>
      </c>
      <c r="C45" s="86"/>
      <c r="D45" s="53">
        <f t="shared" si="1"/>
        <v>0</v>
      </c>
      <c r="E45" s="20"/>
      <c r="F45" s="10" t="s">
        <v>3</v>
      </c>
      <c r="G45" s="11" t="s">
        <v>4</v>
      </c>
      <c r="H45" s="10" t="s">
        <v>3</v>
      </c>
      <c r="I45" s="11" t="s">
        <v>4</v>
      </c>
      <c r="J45" s="10" t="s">
        <v>3</v>
      </c>
      <c r="K45" s="11" t="s">
        <v>4</v>
      </c>
      <c r="L45" s="10" t="s">
        <v>3</v>
      </c>
      <c r="M45" s="11" t="s">
        <v>4</v>
      </c>
      <c r="N45" s="10" t="s">
        <v>3</v>
      </c>
      <c r="O45" s="11" t="s">
        <v>4</v>
      </c>
      <c r="P45" s="10" t="s">
        <v>3</v>
      </c>
      <c r="Q45" s="11" t="s">
        <v>4</v>
      </c>
      <c r="R45" s="10" t="s">
        <v>3</v>
      </c>
      <c r="S45" s="11" t="s">
        <v>4</v>
      </c>
      <c r="T45" s="10" t="s">
        <v>3</v>
      </c>
      <c r="U45" s="11" t="s">
        <v>4</v>
      </c>
      <c r="V45" s="10" t="s">
        <v>3</v>
      </c>
      <c r="W45" s="11" t="s">
        <v>4</v>
      </c>
      <c r="X45" s="10" t="s">
        <v>3</v>
      </c>
      <c r="Y45" s="11" t="s">
        <v>4</v>
      </c>
      <c r="Z45" s="10" t="s">
        <v>3</v>
      </c>
      <c r="AA45" s="11" t="s">
        <v>4</v>
      </c>
      <c r="AB45" s="53">
        <f>AD45+AE45</f>
        <v>0</v>
      </c>
    </row>
    <row r="46" spans="1:28" ht="12.75" hidden="1">
      <c r="A46" s="3" t="s">
        <v>5</v>
      </c>
      <c r="B46" s="40"/>
      <c r="C46" s="6"/>
      <c r="D46" s="62">
        <f t="shared" si="1"/>
        <v>0</v>
      </c>
      <c r="E46" s="68" t="e">
        <f>SUM(G46+I46+K46+M46+O46+U46+#REF!+W46+AA46)</f>
        <v>#REF!</v>
      </c>
      <c r="F46" s="13"/>
      <c r="G46" s="43"/>
      <c r="H46" s="61"/>
      <c r="I46" s="43"/>
      <c r="J46" s="61"/>
      <c r="K46" s="43"/>
      <c r="L46" s="61"/>
      <c r="M46" s="43"/>
      <c r="N46" s="61"/>
      <c r="O46" s="43"/>
      <c r="P46" s="12"/>
      <c r="Q46" s="43"/>
      <c r="R46" s="12"/>
      <c r="S46" s="43"/>
      <c r="T46" s="12"/>
      <c r="U46" s="43"/>
      <c r="V46" s="12"/>
      <c r="W46" s="43"/>
      <c r="X46" s="61"/>
      <c r="Y46" s="43"/>
      <c r="Z46" s="61"/>
      <c r="AA46" s="43"/>
      <c r="AB46" s="62"/>
    </row>
    <row r="47" spans="1:28" ht="12.75" hidden="1">
      <c r="A47" s="3" t="s">
        <v>6</v>
      </c>
      <c r="B47" s="29"/>
      <c r="C47" s="6"/>
      <c r="D47" s="49">
        <f t="shared" si="1"/>
        <v>0</v>
      </c>
      <c r="E47" s="68" t="e">
        <f>SUM(G47+I47+K47+M47+O47+U47+#REF!+W47+AA47)</f>
        <v>#REF!</v>
      </c>
      <c r="F47" s="13"/>
      <c r="G47" s="44"/>
      <c r="H47" s="21"/>
      <c r="I47" s="45"/>
      <c r="J47" s="21"/>
      <c r="K47" s="45"/>
      <c r="L47" s="13"/>
      <c r="M47" s="30"/>
      <c r="N47" s="13"/>
      <c r="O47" s="30"/>
      <c r="P47" s="21"/>
      <c r="Q47" s="30"/>
      <c r="R47" s="21"/>
      <c r="S47" s="30"/>
      <c r="T47" s="21"/>
      <c r="U47" s="30"/>
      <c r="V47" s="21"/>
      <c r="W47" s="30"/>
      <c r="X47" s="13"/>
      <c r="Y47" s="30"/>
      <c r="Z47" s="13"/>
      <c r="AA47" s="30"/>
      <c r="AB47" s="47"/>
    </row>
    <row r="48" spans="1:28" ht="12.75" hidden="1">
      <c r="A48" s="3" t="s">
        <v>7</v>
      </c>
      <c r="B48" s="29"/>
      <c r="C48" s="6"/>
      <c r="D48" s="49">
        <f t="shared" si="1"/>
        <v>0</v>
      </c>
      <c r="E48" s="68" t="e">
        <f>SUM(G48+I48+K48+M48+O48+U48+#REF!+W48+AA48)</f>
        <v>#REF!</v>
      </c>
      <c r="F48" s="13"/>
      <c r="G48" s="44"/>
      <c r="H48" s="21"/>
      <c r="I48" s="45"/>
      <c r="J48" s="21"/>
      <c r="K48" s="45"/>
      <c r="L48" s="13"/>
      <c r="M48" s="30"/>
      <c r="N48" s="13"/>
      <c r="O48" s="30"/>
      <c r="P48" s="21"/>
      <c r="Q48" s="30"/>
      <c r="R48" s="21"/>
      <c r="S48" s="30"/>
      <c r="T48" s="21"/>
      <c r="U48" s="30"/>
      <c r="V48" s="21"/>
      <c r="W48" s="30"/>
      <c r="X48" s="13"/>
      <c r="Y48" s="30"/>
      <c r="Z48" s="13"/>
      <c r="AA48" s="30"/>
      <c r="AB48" s="47"/>
    </row>
    <row r="49" spans="1:28" ht="12.75" hidden="1">
      <c r="A49" s="3" t="s">
        <v>8</v>
      </c>
      <c r="B49" s="29"/>
      <c r="C49" s="6"/>
      <c r="D49" s="49">
        <f t="shared" si="1"/>
        <v>0</v>
      </c>
      <c r="E49" s="68" t="e">
        <f>SUM(G49+I49+K49+M49+O49+U49+#REF!+W49+AA49)</f>
        <v>#REF!</v>
      </c>
      <c r="F49" s="13"/>
      <c r="G49" s="44"/>
      <c r="H49" s="21"/>
      <c r="I49" s="45"/>
      <c r="J49" s="21"/>
      <c r="K49" s="45"/>
      <c r="L49" s="13"/>
      <c r="M49" s="30"/>
      <c r="N49" s="13"/>
      <c r="O49" s="30"/>
      <c r="P49" s="21"/>
      <c r="Q49" s="30"/>
      <c r="R49" s="21"/>
      <c r="S49" s="30"/>
      <c r="T49" s="21"/>
      <c r="U49" s="30"/>
      <c r="V49" s="21"/>
      <c r="W49" s="30"/>
      <c r="X49" s="13"/>
      <c r="Y49" s="30"/>
      <c r="Z49" s="13"/>
      <c r="AA49" s="30"/>
      <c r="AB49" s="47"/>
    </row>
    <row r="50" spans="1:28" ht="12.75" hidden="1">
      <c r="A50" s="3" t="s">
        <v>9</v>
      </c>
      <c r="B50" s="39"/>
      <c r="C50" s="6"/>
      <c r="D50" s="49">
        <f t="shared" si="1"/>
        <v>0</v>
      </c>
      <c r="E50" s="68" t="e">
        <f>SUM(G50+I50+K50+M50+O50+U50+#REF!+W50+AA50)</f>
        <v>#REF!</v>
      </c>
      <c r="F50" s="13"/>
      <c r="G50" s="44"/>
      <c r="H50" s="21"/>
      <c r="I50" s="45"/>
      <c r="J50" s="21"/>
      <c r="K50" s="46"/>
      <c r="L50" s="13"/>
      <c r="M50" s="30"/>
      <c r="N50" s="13"/>
      <c r="O50" s="30"/>
      <c r="P50" s="21"/>
      <c r="Q50" s="30"/>
      <c r="R50" s="21"/>
      <c r="S50" s="30"/>
      <c r="T50" s="21"/>
      <c r="U50" s="30"/>
      <c r="V50" s="21"/>
      <c r="W50" s="30"/>
      <c r="X50" s="13"/>
      <c r="Y50" s="30"/>
      <c r="Z50" s="13"/>
      <c r="AA50" s="30"/>
      <c r="AB50" s="47"/>
    </row>
    <row r="51" spans="1:28" ht="12.75" hidden="1">
      <c r="A51" s="3"/>
      <c r="B51" s="29"/>
      <c r="C51" s="6"/>
      <c r="D51" s="49">
        <f t="shared" si="1"/>
        <v>0</v>
      </c>
      <c r="E51" s="68" t="e">
        <f>SUM(G51+I51+K51+M51+O51+U51+#REF!+W51+AA51)</f>
        <v>#REF!</v>
      </c>
      <c r="F51" s="13"/>
      <c r="G51" s="44"/>
      <c r="H51" s="21"/>
      <c r="I51" s="45"/>
      <c r="J51" s="21"/>
      <c r="K51" s="46"/>
      <c r="L51" s="13"/>
      <c r="M51" s="30"/>
      <c r="N51" s="13"/>
      <c r="O51" s="30"/>
      <c r="P51" s="21"/>
      <c r="Q51" s="30"/>
      <c r="R51" s="21"/>
      <c r="S51" s="30"/>
      <c r="T51" s="21"/>
      <c r="U51" s="30"/>
      <c r="V51" s="21"/>
      <c r="W51" s="30"/>
      <c r="X51" s="13"/>
      <c r="Y51" s="30"/>
      <c r="Z51" s="13"/>
      <c r="AA51" s="30"/>
      <c r="AB51" s="47"/>
    </row>
    <row r="52" spans="1:28" ht="28.5" hidden="1">
      <c r="A52" s="2"/>
      <c r="B52" s="9" t="s">
        <v>16</v>
      </c>
      <c r="C52" s="86"/>
      <c r="D52" s="53">
        <f t="shared" si="1"/>
        <v>0</v>
      </c>
      <c r="E52" s="20"/>
      <c r="F52" s="10" t="s">
        <v>3</v>
      </c>
      <c r="G52" s="11" t="s">
        <v>4</v>
      </c>
      <c r="H52" s="10" t="s">
        <v>3</v>
      </c>
      <c r="I52" s="11" t="s">
        <v>4</v>
      </c>
      <c r="J52" s="10" t="s">
        <v>3</v>
      </c>
      <c r="K52" s="11" t="s">
        <v>4</v>
      </c>
      <c r="L52" s="10" t="s">
        <v>3</v>
      </c>
      <c r="M52" s="11" t="s">
        <v>4</v>
      </c>
      <c r="N52" s="10" t="s">
        <v>3</v>
      </c>
      <c r="O52" s="11" t="s">
        <v>4</v>
      </c>
      <c r="P52" s="10" t="s">
        <v>3</v>
      </c>
      <c r="Q52" s="11" t="s">
        <v>4</v>
      </c>
      <c r="R52" s="10" t="s">
        <v>3</v>
      </c>
      <c r="S52" s="11" t="s">
        <v>4</v>
      </c>
      <c r="T52" s="10" t="s">
        <v>3</v>
      </c>
      <c r="U52" s="11" t="s">
        <v>4</v>
      </c>
      <c r="V52" s="10" t="s">
        <v>3</v>
      </c>
      <c r="W52" s="11" t="s">
        <v>4</v>
      </c>
      <c r="X52" s="10" t="s">
        <v>3</v>
      </c>
      <c r="Y52" s="11" t="s">
        <v>4</v>
      </c>
      <c r="Z52" s="10" t="s">
        <v>3</v>
      </c>
      <c r="AA52" s="11" t="s">
        <v>4</v>
      </c>
      <c r="AB52" s="53">
        <f>AD52+AE52</f>
        <v>0</v>
      </c>
    </row>
    <row r="53" spans="1:28" ht="12.75" hidden="1">
      <c r="A53" s="3" t="s">
        <v>5</v>
      </c>
      <c r="B53" s="40" t="s">
        <v>89</v>
      </c>
      <c r="C53" s="6" t="s">
        <v>41</v>
      </c>
      <c r="D53" s="62">
        <f t="shared" si="1"/>
        <v>0</v>
      </c>
      <c r="E53" s="68" t="e">
        <f>SUM(G53+I53+K53+M53+O53+U53+#REF!+W53+AA53)</f>
        <v>#REF!</v>
      </c>
      <c r="F53" s="13">
        <v>1</v>
      </c>
      <c r="G53" s="43">
        <v>25</v>
      </c>
      <c r="H53" s="61">
        <v>2</v>
      </c>
      <c r="I53" s="43">
        <v>22</v>
      </c>
      <c r="J53" s="61"/>
      <c r="K53" s="43"/>
      <c r="L53" s="61"/>
      <c r="M53" s="43"/>
      <c r="N53" s="61"/>
      <c r="O53" s="43"/>
      <c r="P53" s="12"/>
      <c r="Q53" s="43"/>
      <c r="R53" s="12"/>
      <c r="S53" s="43"/>
      <c r="T53" s="12"/>
      <c r="U53" s="43"/>
      <c r="V53" s="12"/>
      <c r="W53" s="43"/>
      <c r="X53" s="61"/>
      <c r="Y53" s="43"/>
      <c r="Z53" s="61"/>
      <c r="AA53" s="43"/>
      <c r="AB53" s="62"/>
    </row>
    <row r="54" spans="1:28" ht="12.75" hidden="1">
      <c r="A54" s="3" t="s">
        <v>6</v>
      </c>
      <c r="B54" s="29" t="s">
        <v>90</v>
      </c>
      <c r="C54" s="6" t="s">
        <v>41</v>
      </c>
      <c r="D54" s="49">
        <f t="shared" si="1"/>
        <v>0</v>
      </c>
      <c r="E54" s="68" t="e">
        <f>SUM(G54+I54+K54+M54+O54+U54+#REF!+W54+AA54)</f>
        <v>#REF!</v>
      </c>
      <c r="F54" s="13">
        <v>5</v>
      </c>
      <c r="G54" s="44">
        <v>16</v>
      </c>
      <c r="H54" s="21">
        <v>8</v>
      </c>
      <c r="I54" s="45">
        <v>13</v>
      </c>
      <c r="J54" s="21"/>
      <c r="K54" s="45"/>
      <c r="L54" s="13"/>
      <c r="M54" s="30"/>
      <c r="N54" s="13"/>
      <c r="O54" s="30"/>
      <c r="P54" s="21"/>
      <c r="Q54" s="30"/>
      <c r="R54" s="21"/>
      <c r="S54" s="30"/>
      <c r="T54" s="21"/>
      <c r="U54" s="30"/>
      <c r="V54" s="21"/>
      <c r="W54" s="30"/>
      <c r="X54" s="13"/>
      <c r="Y54" s="30"/>
      <c r="Z54" s="13"/>
      <c r="AA54" s="30"/>
      <c r="AB54" s="47"/>
    </row>
    <row r="55" spans="1:28" ht="12.75" hidden="1">
      <c r="A55" s="3" t="s">
        <v>7</v>
      </c>
      <c r="B55" s="29" t="s">
        <v>91</v>
      </c>
      <c r="C55" s="6" t="s">
        <v>40</v>
      </c>
      <c r="D55" s="49">
        <f t="shared" si="1"/>
        <v>0</v>
      </c>
      <c r="E55" s="68" t="e">
        <f>SUM(G55+I55+K55+M55+O55+U55+#REF!+W55+AA55)</f>
        <v>#REF!</v>
      </c>
      <c r="F55" s="13">
        <v>14</v>
      </c>
      <c r="G55" s="44">
        <v>7</v>
      </c>
      <c r="H55" s="21">
        <v>24</v>
      </c>
      <c r="I55" s="45">
        <v>1</v>
      </c>
      <c r="J55" s="21"/>
      <c r="K55" s="45"/>
      <c r="L55" s="13"/>
      <c r="M55" s="30"/>
      <c r="N55" s="13"/>
      <c r="O55" s="30"/>
      <c r="P55" s="21"/>
      <c r="Q55" s="30"/>
      <c r="R55" s="21"/>
      <c r="S55" s="30"/>
      <c r="T55" s="21"/>
      <c r="U55" s="30"/>
      <c r="V55" s="21"/>
      <c r="W55" s="30"/>
      <c r="X55" s="13"/>
      <c r="Y55" s="30"/>
      <c r="Z55" s="13"/>
      <c r="AA55" s="30"/>
      <c r="AB55" s="47"/>
    </row>
    <row r="56" spans="1:28" ht="12.75" hidden="1">
      <c r="A56" s="3" t="s">
        <v>8</v>
      </c>
      <c r="B56" s="29" t="s">
        <v>92</v>
      </c>
      <c r="C56" s="6" t="s">
        <v>41</v>
      </c>
      <c r="D56" s="49">
        <f t="shared" si="1"/>
        <v>0</v>
      </c>
      <c r="E56" s="68" t="e">
        <f>SUM(G56+I56+K56+M56+O56+U56+#REF!+W56+AA56)</f>
        <v>#REF!</v>
      </c>
      <c r="F56" s="13">
        <v>17</v>
      </c>
      <c r="G56" s="44">
        <v>4</v>
      </c>
      <c r="H56" s="21">
        <v>29</v>
      </c>
      <c r="I56" s="45">
        <v>1</v>
      </c>
      <c r="J56" s="21"/>
      <c r="K56" s="45"/>
      <c r="L56" s="13"/>
      <c r="M56" s="30"/>
      <c r="N56" s="13"/>
      <c r="O56" s="30"/>
      <c r="P56" s="21"/>
      <c r="Q56" s="30"/>
      <c r="R56" s="21"/>
      <c r="S56" s="30"/>
      <c r="T56" s="21"/>
      <c r="U56" s="30"/>
      <c r="V56" s="21"/>
      <c r="W56" s="30"/>
      <c r="X56" s="13"/>
      <c r="Y56" s="30"/>
      <c r="Z56" s="13"/>
      <c r="AA56" s="30"/>
      <c r="AB56" s="47"/>
    </row>
    <row r="57" spans="1:28" ht="12.75" hidden="1">
      <c r="A57" s="3" t="s">
        <v>9</v>
      </c>
      <c r="B57" s="29" t="s">
        <v>95</v>
      </c>
      <c r="C57" s="6" t="s">
        <v>41</v>
      </c>
      <c r="D57" s="49">
        <f t="shared" si="1"/>
        <v>0</v>
      </c>
      <c r="E57" s="68" t="e">
        <f>SUM(G57+I57+K57+M57+O57+U57+#REF!+W57+AA57)</f>
        <v>#REF!</v>
      </c>
      <c r="F57" s="13" t="s">
        <v>102</v>
      </c>
      <c r="G57" s="44">
        <v>1</v>
      </c>
      <c r="H57" s="21" t="s">
        <v>102</v>
      </c>
      <c r="I57" s="45">
        <v>1</v>
      </c>
      <c r="J57" s="21"/>
      <c r="K57" s="46"/>
      <c r="L57" s="13"/>
      <c r="M57" s="30"/>
      <c r="N57" s="13"/>
      <c r="O57" s="30"/>
      <c r="P57" s="21"/>
      <c r="Q57" s="30"/>
      <c r="R57" s="21"/>
      <c r="S57" s="30"/>
      <c r="T57" s="21"/>
      <c r="U57" s="30"/>
      <c r="V57" s="21"/>
      <c r="W57" s="30"/>
      <c r="X57" s="13"/>
      <c r="Y57" s="30"/>
      <c r="Z57" s="13"/>
      <c r="AA57" s="30"/>
      <c r="AB57" s="47"/>
    </row>
    <row r="58" spans="1:28" ht="12.75" hidden="1">
      <c r="A58" s="3" t="s">
        <v>9</v>
      </c>
      <c r="B58" s="29" t="s">
        <v>100</v>
      </c>
      <c r="C58" s="6" t="s">
        <v>101</v>
      </c>
      <c r="D58" s="49">
        <f t="shared" si="1"/>
        <v>0</v>
      </c>
      <c r="E58" s="68" t="e">
        <f>SUM(G58+I58+K58+M58+O58+U58+#REF!+W58+AA58)</f>
        <v>#REF!</v>
      </c>
      <c r="F58" s="13" t="s">
        <v>102</v>
      </c>
      <c r="G58" s="44">
        <v>1</v>
      </c>
      <c r="H58" s="21">
        <v>48</v>
      </c>
      <c r="I58" s="45">
        <v>1</v>
      </c>
      <c r="J58" s="21"/>
      <c r="K58" s="45"/>
      <c r="L58" s="13"/>
      <c r="M58" s="30"/>
      <c r="N58" s="13"/>
      <c r="O58" s="30"/>
      <c r="P58" s="21"/>
      <c r="Q58" s="30"/>
      <c r="R58" s="21"/>
      <c r="S58" s="30"/>
      <c r="T58" s="21"/>
      <c r="U58" s="30"/>
      <c r="V58" s="21"/>
      <c r="W58" s="30"/>
      <c r="X58" s="13"/>
      <c r="Y58" s="30"/>
      <c r="Z58" s="13"/>
      <c r="AA58" s="30"/>
      <c r="AB58" s="47"/>
    </row>
    <row r="59" spans="1:28" ht="12.75" hidden="1">
      <c r="A59" s="3" t="s">
        <v>9</v>
      </c>
      <c r="B59" s="29" t="s">
        <v>97</v>
      </c>
      <c r="C59" s="6" t="s">
        <v>40</v>
      </c>
      <c r="D59" s="49">
        <f t="shared" si="1"/>
        <v>0</v>
      </c>
      <c r="E59" s="68" t="e">
        <f>SUM(G59+I59+K59+M59+O59+U59+#REF!+W59+AA59)</f>
        <v>#REF!</v>
      </c>
      <c r="F59" s="21" t="s">
        <v>102</v>
      </c>
      <c r="G59" s="44">
        <v>1</v>
      </c>
      <c r="H59" s="21" t="s">
        <v>102</v>
      </c>
      <c r="I59" s="45">
        <v>1</v>
      </c>
      <c r="J59" s="21"/>
      <c r="K59" s="46"/>
      <c r="L59" s="21"/>
      <c r="M59" s="30"/>
      <c r="N59" s="13"/>
      <c r="O59" s="30"/>
      <c r="P59" s="21"/>
      <c r="Q59" s="30"/>
      <c r="R59" s="21"/>
      <c r="S59" s="30"/>
      <c r="T59" s="21"/>
      <c r="U59" s="30"/>
      <c r="V59" s="21"/>
      <c r="W59" s="30"/>
      <c r="X59" s="21"/>
      <c r="Y59" s="30"/>
      <c r="Z59" s="21"/>
      <c r="AA59" s="30"/>
      <c r="AB59" s="72"/>
    </row>
    <row r="60" spans="1:28" ht="12.75" hidden="1">
      <c r="A60" s="3" t="s">
        <v>9</v>
      </c>
      <c r="B60" s="39" t="s">
        <v>93</v>
      </c>
      <c r="C60" s="6" t="s">
        <v>41</v>
      </c>
      <c r="D60" s="49">
        <f t="shared" si="1"/>
        <v>0</v>
      </c>
      <c r="E60" s="68" t="e">
        <f>SUM(G60+I60+K60+M60+O60+U60+#REF!+W60+AA60)</f>
        <v>#REF!</v>
      </c>
      <c r="F60" s="21">
        <v>30</v>
      </c>
      <c r="G60" s="44">
        <v>1</v>
      </c>
      <c r="H60" s="21">
        <v>43</v>
      </c>
      <c r="I60" s="45">
        <v>1</v>
      </c>
      <c r="J60" s="21"/>
      <c r="K60" s="46"/>
      <c r="L60" s="21"/>
      <c r="M60" s="30"/>
      <c r="N60" s="13"/>
      <c r="O60" s="30"/>
      <c r="P60" s="21"/>
      <c r="Q60" s="30"/>
      <c r="R60" s="21"/>
      <c r="S60" s="30"/>
      <c r="T60" s="21"/>
      <c r="U60" s="30"/>
      <c r="V60" s="21"/>
      <c r="W60" s="30"/>
      <c r="X60" s="21"/>
      <c r="Y60" s="30"/>
      <c r="Z60" s="21"/>
      <c r="AA60" s="30"/>
      <c r="AB60" s="72"/>
    </row>
    <row r="61" spans="1:28" ht="12.75" hidden="1">
      <c r="A61" s="3" t="s">
        <v>9</v>
      </c>
      <c r="B61" s="29" t="s">
        <v>96</v>
      </c>
      <c r="C61" s="6" t="s">
        <v>41</v>
      </c>
      <c r="D61" s="49">
        <f t="shared" si="1"/>
        <v>0</v>
      </c>
      <c r="E61" s="68" t="e">
        <f>SUM(G61+I61+K61+M61+O61+U61+#REF!+W61+AA61)</f>
        <v>#REF!</v>
      </c>
      <c r="F61" s="13" t="s">
        <v>102</v>
      </c>
      <c r="G61" s="19">
        <v>1</v>
      </c>
      <c r="H61" s="13" t="s">
        <v>102</v>
      </c>
      <c r="I61" s="91">
        <v>1</v>
      </c>
      <c r="J61" s="13"/>
      <c r="K61" s="106"/>
      <c r="L61" s="13"/>
      <c r="M61" s="14"/>
      <c r="N61" s="13"/>
      <c r="O61" s="14"/>
      <c r="P61" s="13"/>
      <c r="Q61" s="14"/>
      <c r="R61" s="13"/>
      <c r="S61" s="14"/>
      <c r="T61" s="13"/>
      <c r="U61" s="14"/>
      <c r="V61" s="13"/>
      <c r="W61" s="14"/>
      <c r="X61" s="13"/>
      <c r="Y61" s="14"/>
      <c r="Z61" s="13"/>
      <c r="AA61" s="14"/>
      <c r="AB61" s="47"/>
    </row>
    <row r="62" spans="1:28" ht="12.75" hidden="1">
      <c r="A62" s="3" t="s">
        <v>9</v>
      </c>
      <c r="B62" s="29" t="s">
        <v>99</v>
      </c>
      <c r="C62" s="6" t="s">
        <v>40</v>
      </c>
      <c r="D62" s="49">
        <f t="shared" si="1"/>
        <v>0</v>
      </c>
      <c r="E62" s="68" t="e">
        <f>SUM(G62+I62+K62+M62+O62+U62+#REF!+W62+AA62)</f>
        <v>#REF!</v>
      </c>
      <c r="F62" s="12" t="s">
        <v>102</v>
      </c>
      <c r="G62" s="18">
        <v>1</v>
      </c>
      <c r="H62" s="12">
        <v>50</v>
      </c>
      <c r="I62" s="101">
        <v>1</v>
      </c>
      <c r="J62" s="12"/>
      <c r="K62" s="101"/>
      <c r="L62" s="12"/>
      <c r="M62" s="74"/>
      <c r="N62" s="13"/>
      <c r="O62" s="74"/>
      <c r="P62" s="12"/>
      <c r="Q62" s="74"/>
      <c r="R62" s="12"/>
      <c r="S62" s="74"/>
      <c r="T62" s="12"/>
      <c r="U62" s="74"/>
      <c r="V62" s="12"/>
      <c r="W62" s="74"/>
      <c r="X62" s="12"/>
      <c r="Y62" s="74"/>
      <c r="Z62" s="12"/>
      <c r="AA62" s="74"/>
      <c r="AB62" s="49"/>
    </row>
    <row r="63" spans="1:28" ht="12.75" hidden="1">
      <c r="A63" s="3" t="s">
        <v>24</v>
      </c>
      <c r="B63" s="29" t="s">
        <v>94</v>
      </c>
      <c r="C63" s="6" t="s">
        <v>41</v>
      </c>
      <c r="D63" s="49">
        <f t="shared" si="1"/>
        <v>1</v>
      </c>
      <c r="E63" s="68" t="e">
        <f>SUM(G63+I63+K63+M63+O63+U63+#REF!+W63+AA63)</f>
        <v>#REF!</v>
      </c>
      <c r="F63" s="12" t="s">
        <v>102</v>
      </c>
      <c r="G63" s="18">
        <v>1</v>
      </c>
      <c r="H63" s="12" t="s">
        <v>105</v>
      </c>
      <c r="I63" s="101"/>
      <c r="J63" s="12"/>
      <c r="K63" s="101"/>
      <c r="L63" s="12"/>
      <c r="M63" s="74"/>
      <c r="N63" s="13"/>
      <c r="O63" s="74"/>
      <c r="P63" s="12"/>
      <c r="Q63" s="74"/>
      <c r="R63" s="12"/>
      <c r="S63" s="74"/>
      <c r="T63" s="12"/>
      <c r="U63" s="74"/>
      <c r="V63" s="12"/>
      <c r="W63" s="74"/>
      <c r="X63" s="12"/>
      <c r="Y63" s="74"/>
      <c r="Z63" s="12"/>
      <c r="AA63" s="74"/>
      <c r="AB63" s="49"/>
    </row>
    <row r="64" spans="1:28" ht="12.75" hidden="1">
      <c r="A64" s="3" t="s">
        <v>24</v>
      </c>
      <c r="B64" s="6" t="s">
        <v>104</v>
      </c>
      <c r="C64" s="29" t="s">
        <v>43</v>
      </c>
      <c r="D64" s="49">
        <f t="shared" si="1"/>
        <v>1</v>
      </c>
      <c r="E64" s="68" t="e">
        <f>SUM(G64+I64+K64+M64+O64+U64+#REF!+W64+AA64)</f>
        <v>#REF!</v>
      </c>
      <c r="F64" s="12" t="s">
        <v>105</v>
      </c>
      <c r="G64" s="74"/>
      <c r="H64" s="12" t="s">
        <v>102</v>
      </c>
      <c r="I64" s="74">
        <v>1</v>
      </c>
      <c r="J64" s="12"/>
      <c r="K64" s="74"/>
      <c r="L64" s="12"/>
      <c r="M64" s="74"/>
      <c r="N64" s="13"/>
      <c r="O64" s="74"/>
      <c r="P64" s="12"/>
      <c r="Q64" s="74"/>
      <c r="R64" s="12"/>
      <c r="S64" s="74"/>
      <c r="T64" s="12"/>
      <c r="U64" s="74"/>
      <c r="V64" s="12"/>
      <c r="W64" s="74"/>
      <c r="X64" s="12"/>
      <c r="Y64" s="74"/>
      <c r="Z64" s="12"/>
      <c r="AA64" s="74"/>
      <c r="AB64" s="49"/>
    </row>
    <row r="65" spans="1:28" ht="12.75" hidden="1">
      <c r="A65" s="3" t="s">
        <v>24</v>
      </c>
      <c r="B65" s="29" t="s">
        <v>98</v>
      </c>
      <c r="C65" s="29" t="s">
        <v>40</v>
      </c>
      <c r="D65" s="49">
        <f t="shared" si="1"/>
        <v>1</v>
      </c>
      <c r="E65" s="68" t="e">
        <f>SUM(G65+I65+K65+M65+O65+U65+#REF!+W65+AA65)</f>
        <v>#REF!</v>
      </c>
      <c r="F65" s="90" t="s">
        <v>102</v>
      </c>
      <c r="G65" s="105">
        <v>1</v>
      </c>
      <c r="H65" s="12" t="s">
        <v>105</v>
      </c>
      <c r="I65" s="105"/>
      <c r="J65" s="90"/>
      <c r="K65" s="105"/>
      <c r="L65" s="90"/>
      <c r="M65" s="105"/>
      <c r="N65" s="21"/>
      <c r="O65" s="105"/>
      <c r="P65" s="90"/>
      <c r="Q65" s="105"/>
      <c r="R65" s="90"/>
      <c r="S65" s="105"/>
      <c r="T65" s="90"/>
      <c r="U65" s="105"/>
      <c r="V65" s="90"/>
      <c r="W65" s="105"/>
      <c r="X65" s="90"/>
      <c r="Y65" s="105"/>
      <c r="Z65" s="90"/>
      <c r="AA65" s="105"/>
      <c r="AB65" s="104"/>
    </row>
    <row r="66" spans="1:28" ht="12.75" hidden="1">
      <c r="A66" s="3"/>
      <c r="B66" s="7"/>
      <c r="C66" s="7"/>
      <c r="D66" s="48">
        <f t="shared" si="1"/>
        <v>0</v>
      </c>
      <c r="E66" s="36"/>
      <c r="F66" s="41"/>
      <c r="G66" s="42"/>
      <c r="H66" s="41"/>
      <c r="I66" s="42"/>
      <c r="J66" s="15"/>
      <c r="K66" s="16"/>
      <c r="L66" s="15"/>
      <c r="M66" s="16"/>
      <c r="N66" s="15"/>
      <c r="O66" s="16"/>
      <c r="P66" s="15"/>
      <c r="Q66" s="16"/>
      <c r="R66" s="15"/>
      <c r="S66" s="16"/>
      <c r="T66" s="15"/>
      <c r="U66" s="16"/>
      <c r="V66" s="15"/>
      <c r="W66" s="16"/>
      <c r="X66" s="15"/>
      <c r="Y66" s="16"/>
      <c r="Z66" s="15"/>
      <c r="AA66" s="16"/>
      <c r="AB66" s="48">
        <f>AD66+AE66</f>
        <v>0</v>
      </c>
    </row>
    <row r="67" spans="1:28" ht="12.75" hidden="1">
      <c r="A67" s="32"/>
      <c r="B67" s="32"/>
      <c r="C67" s="37" t="s">
        <v>19</v>
      </c>
      <c r="D67" s="104"/>
      <c r="E67" s="68" t="e">
        <f>SUM(E10:E66)</f>
        <v>#REF!</v>
      </c>
      <c r="F67" s="23"/>
      <c r="G67" s="23">
        <f>SUM(G10:G66)</f>
        <v>60</v>
      </c>
      <c r="H67" s="23"/>
      <c r="I67" s="23">
        <f>SUM(I10:I66)</f>
        <v>59</v>
      </c>
      <c r="J67" s="23"/>
      <c r="K67" s="23">
        <f>SUM(K10:K66)</f>
        <v>0</v>
      </c>
      <c r="L67" s="23"/>
      <c r="M67" s="23">
        <f>SUM(M10:M66)</f>
        <v>0</v>
      </c>
      <c r="N67" s="23"/>
      <c r="O67" s="23">
        <f>SUM(O10:O66)</f>
        <v>0</v>
      </c>
      <c r="P67" s="23"/>
      <c r="Q67" s="23">
        <f>SUM(Q10:Q66)</f>
        <v>0</v>
      </c>
      <c r="R67" s="23"/>
      <c r="S67" s="23">
        <f>SUM(S10:S66)</f>
        <v>0</v>
      </c>
      <c r="T67" s="23"/>
      <c r="U67" s="23">
        <f>SUM(U10:U66)</f>
        <v>0</v>
      </c>
      <c r="V67" s="23"/>
      <c r="W67" s="23">
        <f>SUM(W10:W66)</f>
        <v>0</v>
      </c>
      <c r="X67" s="23"/>
      <c r="Y67" s="23">
        <f>SUM(Y10:Y66)</f>
        <v>0</v>
      </c>
      <c r="Z67" s="23"/>
      <c r="AA67" s="23">
        <f>SUM(AA10:AA66)</f>
        <v>0</v>
      </c>
      <c r="AB67" s="49"/>
    </row>
    <row r="68" spans="1:31" ht="12.75">
      <c r="A68" s="33"/>
      <c r="B68" s="34" t="s">
        <v>18</v>
      </c>
      <c r="C68" s="6"/>
      <c r="D68" s="62"/>
      <c r="E68" s="18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47"/>
      <c r="AE68" s="133">
        <v>770</v>
      </c>
    </row>
    <row r="69" spans="1:31" ht="12.75">
      <c r="A69" s="34"/>
      <c r="B69" s="31" t="s">
        <v>5</v>
      </c>
      <c r="C69" s="6" t="s">
        <v>41</v>
      </c>
      <c r="D69" s="47"/>
      <c r="E69" s="18">
        <v>320</v>
      </c>
      <c r="F69" s="24"/>
      <c r="G69" s="24">
        <v>49</v>
      </c>
      <c r="H69" s="24"/>
      <c r="I69" s="24">
        <v>41</v>
      </c>
      <c r="J69" s="24">
        <v>0</v>
      </c>
      <c r="K69" s="24">
        <v>19</v>
      </c>
      <c r="L69" s="24"/>
      <c r="M69" s="24">
        <v>30</v>
      </c>
      <c r="N69" s="24"/>
      <c r="O69" s="24">
        <v>55</v>
      </c>
      <c r="P69" s="24"/>
      <c r="Q69" s="24">
        <v>44</v>
      </c>
      <c r="R69" s="24"/>
      <c r="S69" s="24">
        <v>33</v>
      </c>
      <c r="T69" s="24"/>
      <c r="U69" s="24">
        <v>11</v>
      </c>
      <c r="V69" s="24"/>
      <c r="W69" s="24">
        <v>12</v>
      </c>
      <c r="X69" s="24"/>
      <c r="Y69" s="24">
        <v>0</v>
      </c>
      <c r="Z69" s="24"/>
      <c r="AA69" s="24">
        <v>25</v>
      </c>
      <c r="AB69" s="69">
        <v>1</v>
      </c>
      <c r="AD69" s="66">
        <v>0.4953560371517028</v>
      </c>
      <c r="AE69" s="133">
        <f>AE68*$AD$69</f>
        <v>381.4241486068112</v>
      </c>
    </row>
    <row r="70" spans="1:31" ht="12.75">
      <c r="A70" s="34"/>
      <c r="B70" s="31" t="s">
        <v>6</v>
      </c>
      <c r="C70" s="6" t="s">
        <v>40</v>
      </c>
      <c r="D70" s="49"/>
      <c r="E70" s="18">
        <v>157</v>
      </c>
      <c r="F70" s="24"/>
      <c r="G70" s="24">
        <v>10</v>
      </c>
      <c r="H70" s="24"/>
      <c r="I70" s="24">
        <v>10</v>
      </c>
      <c r="J70" s="24"/>
      <c r="K70" s="24">
        <v>24</v>
      </c>
      <c r="L70" s="24"/>
      <c r="M70" s="24">
        <v>18</v>
      </c>
      <c r="N70" s="24"/>
      <c r="O70" s="24">
        <v>24</v>
      </c>
      <c r="P70" s="24"/>
      <c r="Q70" s="24">
        <v>2</v>
      </c>
      <c r="R70" s="24"/>
      <c r="S70" s="24">
        <v>13</v>
      </c>
      <c r="T70" s="24"/>
      <c r="U70" s="24">
        <v>13</v>
      </c>
      <c r="V70" s="24"/>
      <c r="W70" s="24">
        <v>10</v>
      </c>
      <c r="X70" s="24"/>
      <c r="Y70" s="24">
        <v>0</v>
      </c>
      <c r="Z70" s="24"/>
      <c r="AA70" s="24">
        <v>32</v>
      </c>
      <c r="AB70" s="69">
        <v>1</v>
      </c>
      <c r="AD70" s="66">
        <v>0.24303405572755418</v>
      </c>
      <c r="AE70" s="133">
        <f aca="true" t="shared" si="2" ref="AE70:AE78">AE69*$AD$69</f>
        <v>188.94075472783217</v>
      </c>
    </row>
    <row r="71" spans="1:31" ht="12.75">
      <c r="A71" s="34"/>
      <c r="B71" s="31" t="s">
        <v>7</v>
      </c>
      <c r="C71" s="6" t="s">
        <v>114</v>
      </c>
      <c r="D71" s="47"/>
      <c r="E71" s="18">
        <v>86</v>
      </c>
      <c r="F71" s="24"/>
      <c r="G71" s="24">
        <v>0</v>
      </c>
      <c r="H71" s="24"/>
      <c r="I71" s="24">
        <v>26</v>
      </c>
      <c r="J71" s="24"/>
      <c r="K71" s="24">
        <v>3</v>
      </c>
      <c r="L71" s="24"/>
      <c r="M71" s="24">
        <v>18</v>
      </c>
      <c r="N71" s="24"/>
      <c r="O71" s="24">
        <v>4</v>
      </c>
      <c r="P71" s="24"/>
      <c r="Q71" s="24">
        <v>8</v>
      </c>
      <c r="R71" s="24"/>
      <c r="S71" s="24">
        <v>16</v>
      </c>
      <c r="T71" s="24"/>
      <c r="U71" s="24">
        <v>4</v>
      </c>
      <c r="V71" s="24"/>
      <c r="W71" s="24">
        <v>3</v>
      </c>
      <c r="X71" s="24"/>
      <c r="Y71" s="24">
        <v>0</v>
      </c>
      <c r="Z71" s="24"/>
      <c r="AA71" s="24">
        <v>4</v>
      </c>
      <c r="AB71" s="69">
        <v>0</v>
      </c>
      <c r="AD71" s="66">
        <v>0.13312693498452013</v>
      </c>
      <c r="AE71" s="133">
        <f t="shared" si="2"/>
        <v>93.5929435184308</v>
      </c>
    </row>
    <row r="72" spans="1:31" ht="12.75">
      <c r="A72" s="34"/>
      <c r="B72" s="31" t="s">
        <v>8</v>
      </c>
      <c r="C72" s="6" t="s">
        <v>45</v>
      </c>
      <c r="D72" s="47"/>
      <c r="E72" s="18">
        <v>38</v>
      </c>
      <c r="F72" s="25"/>
      <c r="G72" s="24">
        <v>0</v>
      </c>
      <c r="H72" s="24"/>
      <c r="I72" s="24">
        <v>0</v>
      </c>
      <c r="J72" s="24"/>
      <c r="K72" s="24">
        <v>15</v>
      </c>
      <c r="L72" s="24"/>
      <c r="M72" s="24">
        <v>0</v>
      </c>
      <c r="N72" s="24"/>
      <c r="O72" s="24">
        <v>0</v>
      </c>
      <c r="P72" s="24"/>
      <c r="Q72" s="24">
        <v>0</v>
      </c>
      <c r="R72" s="24"/>
      <c r="S72" s="24">
        <v>11</v>
      </c>
      <c r="T72" s="24"/>
      <c r="U72" s="24">
        <v>2</v>
      </c>
      <c r="V72" s="24"/>
      <c r="W72" s="24">
        <v>7</v>
      </c>
      <c r="X72" s="24"/>
      <c r="Y72" s="24">
        <v>0</v>
      </c>
      <c r="Z72" s="24"/>
      <c r="AA72" s="24">
        <v>3</v>
      </c>
      <c r="AB72" s="69"/>
      <c r="AD72" s="66">
        <v>0.058823529411764705</v>
      </c>
      <c r="AE72" s="133">
        <f t="shared" si="2"/>
        <v>46.361829606653025</v>
      </c>
    </row>
    <row r="73" spans="1:31" ht="12.75">
      <c r="A73" s="34"/>
      <c r="B73" s="31" t="s">
        <v>9</v>
      </c>
      <c r="C73" s="6" t="s">
        <v>163</v>
      </c>
      <c r="D73" s="47"/>
      <c r="E73" s="18">
        <v>17</v>
      </c>
      <c r="F73" s="25"/>
      <c r="G73" s="24">
        <v>1</v>
      </c>
      <c r="H73" s="24"/>
      <c r="I73" s="24">
        <v>1</v>
      </c>
      <c r="J73" s="24"/>
      <c r="K73" s="24">
        <v>4</v>
      </c>
      <c r="L73" s="24"/>
      <c r="M73" s="24">
        <v>1</v>
      </c>
      <c r="N73" s="24"/>
      <c r="O73" s="24">
        <v>1</v>
      </c>
      <c r="P73" s="24"/>
      <c r="Q73" s="24">
        <v>1</v>
      </c>
      <c r="R73" s="24"/>
      <c r="S73" s="24">
        <v>2</v>
      </c>
      <c r="T73" s="24"/>
      <c r="U73" s="24">
        <v>2</v>
      </c>
      <c r="V73" s="24"/>
      <c r="W73" s="24">
        <v>0</v>
      </c>
      <c r="X73" s="24"/>
      <c r="Y73" s="24">
        <v>0</v>
      </c>
      <c r="Z73" s="24"/>
      <c r="AA73" s="24">
        <v>4</v>
      </c>
      <c r="AB73" s="69"/>
      <c r="AD73" s="66">
        <v>0.02631578947368421</v>
      </c>
      <c r="AE73" s="133">
        <f t="shared" si="2"/>
        <v>22.96561218905413</v>
      </c>
    </row>
    <row r="74" spans="1:31" ht="12.75">
      <c r="A74" s="34"/>
      <c r="B74" s="31" t="s">
        <v>10</v>
      </c>
      <c r="C74" s="6" t="s">
        <v>109</v>
      </c>
      <c r="D74" s="47"/>
      <c r="E74" s="18">
        <v>13</v>
      </c>
      <c r="F74" s="24"/>
      <c r="G74" s="24">
        <v>0</v>
      </c>
      <c r="H74" s="24"/>
      <c r="I74" s="24">
        <v>3</v>
      </c>
      <c r="J74" s="24"/>
      <c r="K74" s="24"/>
      <c r="L74" s="24"/>
      <c r="M74" s="24"/>
      <c r="N74" s="24"/>
      <c r="O74" s="24">
        <v>0</v>
      </c>
      <c r="P74" s="24"/>
      <c r="Q74" s="24">
        <v>3</v>
      </c>
      <c r="R74" s="24"/>
      <c r="S74" s="24">
        <v>5</v>
      </c>
      <c r="T74" s="24"/>
      <c r="U74" s="24">
        <v>0</v>
      </c>
      <c r="V74" s="24"/>
      <c r="W74" s="24">
        <v>0</v>
      </c>
      <c r="X74" s="24"/>
      <c r="Y74" s="24">
        <v>0</v>
      </c>
      <c r="Z74" s="24"/>
      <c r="AA74" s="24">
        <v>2</v>
      </c>
      <c r="AB74" s="69"/>
      <c r="AD74" s="66">
        <v>0.020123839009287926</v>
      </c>
      <c r="AE74" s="133">
        <f t="shared" si="2"/>
        <v>11.376154644732697</v>
      </c>
    </row>
    <row r="75" spans="1:31" ht="12.75">
      <c r="A75" s="87"/>
      <c r="B75" s="31" t="s">
        <v>11</v>
      </c>
      <c r="C75" s="29" t="s">
        <v>46</v>
      </c>
      <c r="D75" s="72"/>
      <c r="E75" s="18">
        <v>10</v>
      </c>
      <c r="F75" s="88"/>
      <c r="G75" s="24">
        <v>0</v>
      </c>
      <c r="H75" s="88"/>
      <c r="I75" s="24">
        <v>1</v>
      </c>
      <c r="J75" s="88"/>
      <c r="K75" s="24">
        <v>3</v>
      </c>
      <c r="L75" s="88"/>
      <c r="M75" s="24">
        <v>0</v>
      </c>
      <c r="N75" s="88"/>
      <c r="O75" s="88">
        <v>0</v>
      </c>
      <c r="P75" s="88"/>
      <c r="Q75" s="24">
        <v>0</v>
      </c>
      <c r="R75" s="88"/>
      <c r="S75" s="24">
        <v>0</v>
      </c>
      <c r="T75" s="88"/>
      <c r="U75" s="24">
        <v>0</v>
      </c>
      <c r="V75" s="88"/>
      <c r="W75" s="24">
        <v>0</v>
      </c>
      <c r="X75" s="88"/>
      <c r="Y75" s="24">
        <v>0</v>
      </c>
      <c r="Z75" s="88"/>
      <c r="AA75" s="24">
        <v>6</v>
      </c>
      <c r="AB75" s="89"/>
      <c r="AD75" s="66">
        <v>0.015479876160990712</v>
      </c>
      <c r="AE75" s="133">
        <f t="shared" si="2"/>
        <v>5.635246882839726</v>
      </c>
    </row>
    <row r="76" spans="1:31" ht="12.75">
      <c r="A76" s="87"/>
      <c r="B76" s="31" t="s">
        <v>12</v>
      </c>
      <c r="C76" s="29" t="s">
        <v>161</v>
      </c>
      <c r="D76" s="72"/>
      <c r="E76" s="18">
        <v>3</v>
      </c>
      <c r="F76" s="88"/>
      <c r="G76" s="24">
        <v>0</v>
      </c>
      <c r="H76" s="88"/>
      <c r="I76" s="24">
        <v>0</v>
      </c>
      <c r="J76" s="88"/>
      <c r="K76" s="24">
        <v>3</v>
      </c>
      <c r="L76" s="88"/>
      <c r="M76" s="24">
        <v>0</v>
      </c>
      <c r="N76" s="88"/>
      <c r="O76" s="88">
        <v>0</v>
      </c>
      <c r="P76" s="88"/>
      <c r="Q76" s="88">
        <v>0</v>
      </c>
      <c r="R76" s="88"/>
      <c r="S76" s="24">
        <v>0</v>
      </c>
      <c r="T76" s="88"/>
      <c r="U76" s="88">
        <v>0</v>
      </c>
      <c r="V76" s="88"/>
      <c r="W76" s="88">
        <v>0</v>
      </c>
      <c r="X76" s="88"/>
      <c r="Y76" s="24">
        <v>0</v>
      </c>
      <c r="Z76" s="88"/>
      <c r="AA76" s="24">
        <v>0</v>
      </c>
      <c r="AB76" s="89">
        <v>0</v>
      </c>
      <c r="AD76" s="66">
        <v>0.0046439628482972135</v>
      </c>
      <c r="AE76" s="133">
        <f t="shared" si="2"/>
        <v>2.7914535642549727</v>
      </c>
    </row>
    <row r="77" spans="1:31" ht="12.75">
      <c r="A77" s="87"/>
      <c r="B77" s="31" t="s">
        <v>13</v>
      </c>
      <c r="C77" s="29" t="s">
        <v>43</v>
      </c>
      <c r="D77" s="72"/>
      <c r="E77" s="18">
        <v>1</v>
      </c>
      <c r="F77" s="88"/>
      <c r="G77" s="24">
        <v>0</v>
      </c>
      <c r="H77" s="88"/>
      <c r="I77" s="24">
        <v>1</v>
      </c>
      <c r="J77" s="88"/>
      <c r="K77" s="24">
        <v>0</v>
      </c>
      <c r="L77" s="88"/>
      <c r="M77" s="24">
        <v>0</v>
      </c>
      <c r="N77" s="88"/>
      <c r="O77" s="88">
        <v>0</v>
      </c>
      <c r="P77" s="88"/>
      <c r="Q77" s="88">
        <v>0</v>
      </c>
      <c r="R77" s="88"/>
      <c r="S77" s="24">
        <v>0</v>
      </c>
      <c r="T77" s="88"/>
      <c r="U77" s="88">
        <v>0</v>
      </c>
      <c r="V77" s="88"/>
      <c r="W77" s="88">
        <v>0</v>
      </c>
      <c r="X77" s="88"/>
      <c r="Y77" s="24">
        <v>0</v>
      </c>
      <c r="Z77" s="88"/>
      <c r="AA77" s="24">
        <v>0</v>
      </c>
      <c r="AB77" s="89">
        <v>0</v>
      </c>
      <c r="AD77" s="66">
        <v>0.0015479876160990713</v>
      </c>
      <c r="AE77" s="133">
        <f t="shared" si="2"/>
        <v>1.3827633754823394</v>
      </c>
    </row>
    <row r="78" spans="1:31" ht="12.75">
      <c r="A78" s="87"/>
      <c r="B78" s="102" t="s">
        <v>13</v>
      </c>
      <c r="C78" s="29" t="s">
        <v>42</v>
      </c>
      <c r="D78" s="72"/>
      <c r="E78" s="18">
        <v>1</v>
      </c>
      <c r="F78" s="88"/>
      <c r="G78" s="24">
        <v>0</v>
      </c>
      <c r="H78" s="88"/>
      <c r="I78" s="24">
        <v>0</v>
      </c>
      <c r="J78" s="88"/>
      <c r="K78" s="88">
        <v>1</v>
      </c>
      <c r="L78" s="88"/>
      <c r="M78" s="88">
        <v>0</v>
      </c>
      <c r="N78" s="88"/>
      <c r="O78" s="88">
        <v>0</v>
      </c>
      <c r="P78" s="88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103">
        <v>0</v>
      </c>
      <c r="Z78" s="88"/>
      <c r="AA78" s="103">
        <v>0</v>
      </c>
      <c r="AB78" s="89">
        <v>0</v>
      </c>
      <c r="AD78" s="66">
        <v>0.0015479876160990713</v>
      </c>
      <c r="AE78" s="133">
        <f t="shared" si="2"/>
        <v>0.6849601859974437</v>
      </c>
    </row>
    <row r="79" spans="1:30" ht="12.75">
      <c r="A79" s="77"/>
      <c r="B79" s="70"/>
      <c r="C79" s="7"/>
      <c r="D79" s="48"/>
      <c r="E79" s="3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118"/>
      <c r="AA79" s="16"/>
      <c r="AB79" s="36">
        <v>0</v>
      </c>
      <c r="AD79" s="66">
        <v>0</v>
      </c>
    </row>
    <row r="80" spans="1:31" ht="12.75">
      <c r="A80" s="35"/>
      <c r="B80" s="35"/>
      <c r="C80" s="38"/>
      <c r="D80" s="50"/>
      <c r="E80" s="76">
        <v>646</v>
      </c>
      <c r="F80" s="28"/>
      <c r="G80" s="27">
        <v>60</v>
      </c>
      <c r="H80" s="27"/>
      <c r="I80" s="27">
        <v>83</v>
      </c>
      <c r="J80" s="27"/>
      <c r="K80" s="27">
        <v>72</v>
      </c>
      <c r="L80" s="27"/>
      <c r="M80" s="27">
        <v>67</v>
      </c>
      <c r="N80" s="27"/>
      <c r="O80" s="27">
        <v>84</v>
      </c>
      <c r="P80" s="27"/>
      <c r="Q80" s="27">
        <v>58</v>
      </c>
      <c r="R80" s="27"/>
      <c r="S80" s="27">
        <v>80</v>
      </c>
      <c r="T80" s="27"/>
      <c r="U80" s="27">
        <v>32</v>
      </c>
      <c r="V80" s="27"/>
      <c r="W80" s="27">
        <v>32</v>
      </c>
      <c r="X80" s="27"/>
      <c r="Y80" s="27">
        <v>0</v>
      </c>
      <c r="Z80" s="27"/>
      <c r="AA80" s="27">
        <v>76</v>
      </c>
      <c r="AB80" s="50">
        <v>2</v>
      </c>
      <c r="AD80" s="67">
        <v>1</v>
      </c>
      <c r="AE80" s="133">
        <f>SUM(AE69:AE78)</f>
        <v>755.1558673020885</v>
      </c>
    </row>
  </sheetData>
  <sheetProtection/>
  <mergeCells count="95">
    <mergeCell ref="F1:G1"/>
    <mergeCell ref="H1:I1"/>
    <mergeCell ref="J1:K1"/>
    <mergeCell ref="L1:M1"/>
    <mergeCell ref="N1:O1"/>
    <mergeCell ref="F7:G7"/>
    <mergeCell ref="H7:I7"/>
    <mergeCell ref="J7:K7"/>
    <mergeCell ref="L7:M7"/>
    <mergeCell ref="F5:G5"/>
    <mergeCell ref="P2:Q2"/>
    <mergeCell ref="P1:Q1"/>
    <mergeCell ref="R1:S1"/>
    <mergeCell ref="T1:U1"/>
    <mergeCell ref="V1:W1"/>
    <mergeCell ref="T2:U2"/>
    <mergeCell ref="V2:W2"/>
    <mergeCell ref="F3:G3"/>
    <mergeCell ref="H3:I3"/>
    <mergeCell ref="J3:K3"/>
    <mergeCell ref="L3:M3"/>
    <mergeCell ref="N2:O2"/>
    <mergeCell ref="N3:O3"/>
    <mergeCell ref="Z1:AA1"/>
    <mergeCell ref="AG1:AH1"/>
    <mergeCell ref="X1:Y1"/>
    <mergeCell ref="AG2:AH2"/>
    <mergeCell ref="A2:A8"/>
    <mergeCell ref="B2:C8"/>
    <mergeCell ref="F2:G2"/>
    <mergeCell ref="H2:I2"/>
    <mergeCell ref="J2:K2"/>
    <mergeCell ref="L2:M2"/>
    <mergeCell ref="P3:Q3"/>
    <mergeCell ref="R3:S3"/>
    <mergeCell ref="T3:U3"/>
    <mergeCell ref="R2:S2"/>
    <mergeCell ref="AG4:AH4"/>
    <mergeCell ref="V3:W3"/>
    <mergeCell ref="X3:Y3"/>
    <mergeCell ref="Z3:AA3"/>
    <mergeCell ref="X2:Y2"/>
    <mergeCell ref="Z2:AA2"/>
    <mergeCell ref="F4:G4"/>
    <mergeCell ref="H4:I4"/>
    <mergeCell ref="J4:K4"/>
    <mergeCell ref="L4:M4"/>
    <mergeCell ref="N4:O4"/>
    <mergeCell ref="P4:Q4"/>
    <mergeCell ref="P5:Q5"/>
    <mergeCell ref="R4:S4"/>
    <mergeCell ref="T4:U4"/>
    <mergeCell ref="V4:W4"/>
    <mergeCell ref="X4:Y4"/>
    <mergeCell ref="Z4:AA4"/>
    <mergeCell ref="Z5:AA5"/>
    <mergeCell ref="F6:G6"/>
    <mergeCell ref="H6:I6"/>
    <mergeCell ref="J6:K6"/>
    <mergeCell ref="L6:M6"/>
    <mergeCell ref="N6:O6"/>
    <mergeCell ref="H5:I5"/>
    <mergeCell ref="J5:K5"/>
    <mergeCell ref="L5:M5"/>
    <mergeCell ref="N5:O5"/>
    <mergeCell ref="T6:U6"/>
    <mergeCell ref="V6:W6"/>
    <mergeCell ref="X6:Y6"/>
    <mergeCell ref="R5:S5"/>
    <mergeCell ref="T5:U5"/>
    <mergeCell ref="V5:W5"/>
    <mergeCell ref="X5:Y5"/>
    <mergeCell ref="Z6:AA6"/>
    <mergeCell ref="AG6:AH6"/>
    <mergeCell ref="R8:S8"/>
    <mergeCell ref="N7:O7"/>
    <mergeCell ref="P7:Q7"/>
    <mergeCell ref="R7:S7"/>
    <mergeCell ref="T8:U8"/>
    <mergeCell ref="V8:W8"/>
    <mergeCell ref="P6:Q6"/>
    <mergeCell ref="R6:S6"/>
    <mergeCell ref="F8:G8"/>
    <mergeCell ref="H8:I8"/>
    <mergeCell ref="J8:K8"/>
    <mergeCell ref="L8:M8"/>
    <mergeCell ref="N8:O8"/>
    <mergeCell ref="P8:Q8"/>
    <mergeCell ref="X8:Y8"/>
    <mergeCell ref="Z8:AA8"/>
    <mergeCell ref="AG8:AH8"/>
    <mergeCell ref="X7:Y7"/>
    <mergeCell ref="Z7:AA7"/>
    <mergeCell ref="T7:U7"/>
    <mergeCell ref="V7:W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4" manualBreakCount="4">
    <brk id="22" max="255" man="1"/>
    <brk id="36" max="255" man="1"/>
    <brk id="51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4:H57"/>
  <sheetViews>
    <sheetView showGridLines="0" zoomScale="90" zoomScaleNormal="90" zoomScalePageLayoutView="0" workbookViewId="0" topLeftCell="A1">
      <selection activeCell="G4" sqref="G4"/>
    </sheetView>
  </sheetViews>
  <sheetFormatPr defaultColWidth="11.421875" defaultRowHeight="12.75"/>
  <cols>
    <col min="1" max="1" width="3.28125" style="0" customWidth="1"/>
    <col min="2" max="2" width="16.28125" style="0" customWidth="1"/>
  </cols>
  <sheetData>
    <row r="4" ht="12.75">
      <c r="B4" s="54" t="s">
        <v>47</v>
      </c>
    </row>
    <row r="5" ht="12.75">
      <c r="B5" s="54" t="s">
        <v>48</v>
      </c>
    </row>
    <row r="6" ht="12.75">
      <c r="B6" s="54" t="s">
        <v>69</v>
      </c>
    </row>
    <row r="7" ht="12.75">
      <c r="B7" s="54" t="s">
        <v>38</v>
      </c>
    </row>
    <row r="8" ht="13.5" thickBot="1">
      <c r="B8" s="54"/>
    </row>
    <row r="9" spans="2:7" ht="24.75" customHeight="1" thickBot="1">
      <c r="B9" s="83" t="s">
        <v>33</v>
      </c>
      <c r="C9" s="84" t="s">
        <v>34</v>
      </c>
      <c r="D9" s="84" t="s">
        <v>35</v>
      </c>
      <c r="E9" s="84" t="s">
        <v>36</v>
      </c>
      <c r="F9" s="84" t="s">
        <v>168</v>
      </c>
      <c r="G9" s="85" t="s">
        <v>169</v>
      </c>
    </row>
    <row r="10" spans="2:7" ht="12.75">
      <c r="B10" s="63" t="s">
        <v>5</v>
      </c>
      <c r="C10" s="64">
        <v>25</v>
      </c>
      <c r="D10" s="64">
        <v>18</v>
      </c>
      <c r="E10" s="64">
        <v>14</v>
      </c>
      <c r="F10" s="64">
        <v>10</v>
      </c>
      <c r="G10" s="65">
        <v>6</v>
      </c>
    </row>
    <row r="11" spans="2:7" ht="12.75">
      <c r="B11" s="80" t="s">
        <v>37</v>
      </c>
      <c r="C11" s="81">
        <v>24</v>
      </c>
      <c r="D11" s="81">
        <v>17</v>
      </c>
      <c r="E11" s="81">
        <v>13</v>
      </c>
      <c r="F11" s="81">
        <v>9</v>
      </c>
      <c r="G11" s="82">
        <v>5</v>
      </c>
    </row>
    <row r="12" spans="2:7" ht="12.75">
      <c r="B12" s="59" t="s">
        <v>6</v>
      </c>
      <c r="C12" s="55">
        <v>22</v>
      </c>
      <c r="D12" s="55">
        <v>16</v>
      </c>
      <c r="E12" s="55">
        <v>12</v>
      </c>
      <c r="F12" s="55">
        <v>8</v>
      </c>
      <c r="G12" s="56">
        <v>4</v>
      </c>
    </row>
    <row r="13" spans="2:7" ht="12.75">
      <c r="B13" s="59" t="s">
        <v>7</v>
      </c>
      <c r="C13" s="55">
        <v>20</v>
      </c>
      <c r="D13" s="55">
        <v>14</v>
      </c>
      <c r="E13" s="55">
        <v>10</v>
      </c>
      <c r="F13" s="55">
        <v>6</v>
      </c>
      <c r="G13" s="56">
        <v>3</v>
      </c>
    </row>
    <row r="14" spans="2:7" ht="12.75">
      <c r="B14" s="59" t="s">
        <v>8</v>
      </c>
      <c r="C14" s="55">
        <v>18</v>
      </c>
      <c r="D14" s="55">
        <v>12</v>
      </c>
      <c r="E14" s="55">
        <v>9</v>
      </c>
      <c r="F14" s="55">
        <v>5</v>
      </c>
      <c r="G14" s="56">
        <v>2</v>
      </c>
    </row>
    <row r="15" spans="2:7" ht="12.75">
      <c r="B15" s="59" t="s">
        <v>9</v>
      </c>
      <c r="C15" s="55">
        <v>16</v>
      </c>
      <c r="D15" s="55">
        <v>11</v>
      </c>
      <c r="E15" s="55">
        <v>8</v>
      </c>
      <c r="F15" s="55">
        <v>4</v>
      </c>
      <c r="G15" s="56">
        <v>1</v>
      </c>
    </row>
    <row r="16" spans="2:7" ht="12.75">
      <c r="B16" s="59" t="s">
        <v>10</v>
      </c>
      <c r="C16" s="55">
        <v>15</v>
      </c>
      <c r="D16" s="55">
        <v>10</v>
      </c>
      <c r="E16" s="55">
        <v>7</v>
      </c>
      <c r="F16" s="55">
        <v>3</v>
      </c>
      <c r="G16" s="56">
        <v>1</v>
      </c>
    </row>
    <row r="17" spans="2:7" ht="12.75">
      <c r="B17" s="59" t="s">
        <v>11</v>
      </c>
      <c r="C17" s="55">
        <v>14</v>
      </c>
      <c r="D17" s="55">
        <v>9</v>
      </c>
      <c r="E17" s="55">
        <v>6</v>
      </c>
      <c r="F17" s="55">
        <v>2</v>
      </c>
      <c r="G17" s="56">
        <v>1</v>
      </c>
    </row>
    <row r="18" spans="2:7" ht="12.75">
      <c r="B18" s="59" t="s">
        <v>12</v>
      </c>
      <c r="C18" s="55">
        <v>13</v>
      </c>
      <c r="D18" s="55">
        <v>8</v>
      </c>
      <c r="E18" s="55">
        <v>5</v>
      </c>
      <c r="F18" s="55">
        <v>1</v>
      </c>
      <c r="G18" s="56">
        <v>1</v>
      </c>
    </row>
    <row r="19" spans="2:7" ht="12.75">
      <c r="B19" s="59" t="s">
        <v>13</v>
      </c>
      <c r="C19" s="55">
        <v>12</v>
      </c>
      <c r="D19" s="55">
        <v>7</v>
      </c>
      <c r="E19" s="55">
        <v>4</v>
      </c>
      <c r="F19" s="55">
        <v>1</v>
      </c>
      <c r="G19" s="56">
        <v>1</v>
      </c>
    </row>
    <row r="20" spans="2:7" ht="12.75">
      <c r="B20" s="59" t="s">
        <v>20</v>
      </c>
      <c r="C20" s="55">
        <v>11</v>
      </c>
      <c r="D20" s="55">
        <v>6</v>
      </c>
      <c r="E20" s="55">
        <v>3</v>
      </c>
      <c r="F20" s="55">
        <v>1</v>
      </c>
      <c r="G20" s="56"/>
    </row>
    <row r="21" spans="2:7" ht="12.75">
      <c r="B21" s="59" t="s">
        <v>24</v>
      </c>
      <c r="C21" s="55">
        <v>10</v>
      </c>
      <c r="D21" s="55">
        <v>5</v>
      </c>
      <c r="E21" s="55">
        <v>2</v>
      </c>
      <c r="F21" s="55">
        <v>1</v>
      </c>
      <c r="G21" s="56"/>
    </row>
    <row r="22" spans="2:7" ht="12.75">
      <c r="B22" s="59" t="s">
        <v>23</v>
      </c>
      <c r="C22" s="55">
        <v>9</v>
      </c>
      <c r="D22" s="55">
        <v>4</v>
      </c>
      <c r="E22" s="55">
        <v>1</v>
      </c>
      <c r="F22" s="55">
        <v>1</v>
      </c>
      <c r="G22" s="56"/>
    </row>
    <row r="23" spans="2:7" ht="12.75">
      <c r="B23" s="59" t="s">
        <v>25</v>
      </c>
      <c r="C23" s="55">
        <v>8</v>
      </c>
      <c r="D23" s="55">
        <v>3</v>
      </c>
      <c r="E23" s="55">
        <v>1</v>
      </c>
      <c r="F23" s="55">
        <v>1</v>
      </c>
      <c r="G23" s="56"/>
    </row>
    <row r="24" spans="2:7" ht="12.75">
      <c r="B24" s="59" t="s">
        <v>26</v>
      </c>
      <c r="C24" s="55">
        <v>7</v>
      </c>
      <c r="D24" s="55">
        <v>2</v>
      </c>
      <c r="E24" s="55">
        <v>1</v>
      </c>
      <c r="F24" s="55">
        <v>1</v>
      </c>
      <c r="G24" s="56"/>
    </row>
    <row r="25" spans="2:7" ht="12.75">
      <c r="B25" s="59" t="s">
        <v>27</v>
      </c>
      <c r="C25" s="55">
        <v>6</v>
      </c>
      <c r="D25" s="55">
        <v>1</v>
      </c>
      <c r="E25" s="55">
        <v>1</v>
      </c>
      <c r="F25" s="55">
        <v>1</v>
      </c>
      <c r="G25" s="56"/>
    </row>
    <row r="26" spans="2:7" ht="12.75">
      <c r="B26" s="59" t="s">
        <v>28</v>
      </c>
      <c r="C26" s="55">
        <v>5</v>
      </c>
      <c r="D26" s="55">
        <v>1</v>
      </c>
      <c r="E26" s="55">
        <v>1</v>
      </c>
      <c r="F26" s="55">
        <v>1</v>
      </c>
      <c r="G26" s="56"/>
    </row>
    <row r="27" spans="2:7" ht="12.75">
      <c r="B27" s="59" t="s">
        <v>29</v>
      </c>
      <c r="C27" s="55">
        <v>4</v>
      </c>
      <c r="D27" s="55">
        <v>1</v>
      </c>
      <c r="E27" s="55">
        <v>1</v>
      </c>
      <c r="F27" s="55">
        <v>1</v>
      </c>
      <c r="G27" s="56"/>
    </row>
    <row r="28" spans="2:7" ht="12.75">
      <c r="B28" s="59" t="s">
        <v>30</v>
      </c>
      <c r="C28" s="55">
        <v>3</v>
      </c>
      <c r="D28" s="55">
        <v>1</v>
      </c>
      <c r="E28" s="55">
        <v>1</v>
      </c>
      <c r="F28" s="55">
        <v>1</v>
      </c>
      <c r="G28" s="56"/>
    </row>
    <row r="29" spans="2:7" ht="12.75">
      <c r="B29" s="59" t="s">
        <v>31</v>
      </c>
      <c r="C29" s="55">
        <v>2</v>
      </c>
      <c r="D29" s="55">
        <v>1</v>
      </c>
      <c r="E29" s="55">
        <v>1</v>
      </c>
      <c r="F29" s="55">
        <v>1</v>
      </c>
      <c r="G29" s="56"/>
    </row>
    <row r="30" spans="2:7" ht="12.75">
      <c r="B30" s="96" t="s">
        <v>32</v>
      </c>
      <c r="C30" s="97">
        <v>1</v>
      </c>
      <c r="D30" s="97">
        <v>1</v>
      </c>
      <c r="E30" s="97">
        <v>1</v>
      </c>
      <c r="F30" s="97"/>
      <c r="G30" s="98"/>
    </row>
    <row r="31" spans="2:7" ht="12.75">
      <c r="B31" s="59" t="s">
        <v>49</v>
      </c>
      <c r="C31" s="97">
        <v>1</v>
      </c>
      <c r="D31" s="97">
        <v>1</v>
      </c>
      <c r="E31" s="97">
        <v>1</v>
      </c>
      <c r="F31" s="97"/>
      <c r="G31" s="98"/>
    </row>
    <row r="32" spans="2:7" ht="12.75">
      <c r="B32" s="96" t="s">
        <v>50</v>
      </c>
      <c r="C32" s="97">
        <v>1</v>
      </c>
      <c r="D32" s="97">
        <v>1</v>
      </c>
      <c r="E32" s="97">
        <v>1</v>
      </c>
      <c r="F32" s="97"/>
      <c r="G32" s="98"/>
    </row>
    <row r="33" spans="2:7" ht="12.75">
      <c r="B33" s="59" t="s">
        <v>51</v>
      </c>
      <c r="C33" s="97">
        <v>1</v>
      </c>
      <c r="D33" s="97">
        <v>1</v>
      </c>
      <c r="E33" s="97">
        <v>1</v>
      </c>
      <c r="F33" s="97"/>
      <c r="G33" s="98"/>
    </row>
    <row r="34" spans="2:7" ht="12.75">
      <c r="B34" s="96" t="s">
        <v>52</v>
      </c>
      <c r="C34" s="97">
        <v>1</v>
      </c>
      <c r="D34" s="97">
        <v>1</v>
      </c>
      <c r="E34" s="97">
        <v>1</v>
      </c>
      <c r="F34" s="97"/>
      <c r="G34" s="98"/>
    </row>
    <row r="35" spans="2:7" ht="12.75">
      <c r="B35" s="59" t="s">
        <v>53</v>
      </c>
      <c r="C35" s="97">
        <v>1</v>
      </c>
      <c r="D35" s="97">
        <v>1</v>
      </c>
      <c r="E35" s="97">
        <v>1</v>
      </c>
      <c r="F35" s="97"/>
      <c r="G35" s="98"/>
    </row>
    <row r="36" spans="2:7" ht="12.75">
      <c r="B36" s="96" t="s">
        <v>54</v>
      </c>
      <c r="C36" s="97">
        <v>1</v>
      </c>
      <c r="D36" s="97">
        <v>1</v>
      </c>
      <c r="E36" s="97">
        <v>1</v>
      </c>
      <c r="F36" s="97"/>
      <c r="G36" s="98"/>
    </row>
    <row r="37" spans="2:7" ht="12.75">
      <c r="B37" s="59" t="s">
        <v>55</v>
      </c>
      <c r="C37" s="97">
        <v>1</v>
      </c>
      <c r="D37" s="97">
        <v>1</v>
      </c>
      <c r="E37" s="97">
        <v>1</v>
      </c>
      <c r="F37" s="97"/>
      <c r="G37" s="98"/>
    </row>
    <row r="38" spans="2:7" ht="12.75">
      <c r="B38" s="96" t="s">
        <v>56</v>
      </c>
      <c r="C38" s="97">
        <v>1</v>
      </c>
      <c r="D38" s="97">
        <v>1</v>
      </c>
      <c r="E38" s="97">
        <v>1</v>
      </c>
      <c r="F38" s="97"/>
      <c r="G38" s="98"/>
    </row>
    <row r="39" spans="2:7" ht="12.75">
      <c r="B39" s="59" t="s">
        <v>57</v>
      </c>
      <c r="C39" s="97">
        <v>1</v>
      </c>
      <c r="D39" s="97">
        <v>1</v>
      </c>
      <c r="E39" s="97">
        <v>1</v>
      </c>
      <c r="F39" s="97"/>
      <c r="G39" s="98"/>
    </row>
    <row r="40" spans="2:7" ht="12.75">
      <c r="B40" s="96" t="s">
        <v>58</v>
      </c>
      <c r="C40" s="97">
        <v>1</v>
      </c>
      <c r="D40" s="97">
        <v>1</v>
      </c>
      <c r="E40" s="97"/>
      <c r="F40" s="97"/>
      <c r="G40" s="98"/>
    </row>
    <row r="41" spans="2:7" ht="12.75">
      <c r="B41" s="59" t="s">
        <v>59</v>
      </c>
      <c r="C41" s="97">
        <v>1</v>
      </c>
      <c r="D41" s="97">
        <v>1</v>
      </c>
      <c r="E41" s="97"/>
      <c r="F41" s="97"/>
      <c r="G41" s="98"/>
    </row>
    <row r="42" spans="2:7" ht="12.75">
      <c r="B42" s="96" t="s">
        <v>60</v>
      </c>
      <c r="C42" s="97">
        <v>1</v>
      </c>
      <c r="D42" s="97">
        <v>1</v>
      </c>
      <c r="E42" s="97"/>
      <c r="F42" s="97"/>
      <c r="G42" s="98"/>
    </row>
    <row r="43" spans="2:7" ht="12.75">
      <c r="B43" s="59" t="s">
        <v>61</v>
      </c>
      <c r="C43" s="97">
        <v>1</v>
      </c>
      <c r="D43" s="97">
        <v>1</v>
      </c>
      <c r="E43" s="97"/>
      <c r="F43" s="97"/>
      <c r="G43" s="98"/>
    </row>
    <row r="44" spans="2:7" ht="12.75">
      <c r="B44" s="96" t="s">
        <v>62</v>
      </c>
      <c r="C44" s="97">
        <v>1</v>
      </c>
      <c r="D44" s="97">
        <v>1</v>
      </c>
      <c r="E44" s="97"/>
      <c r="F44" s="97"/>
      <c r="G44" s="98"/>
    </row>
    <row r="45" spans="2:7" ht="12.75">
      <c r="B45" s="59" t="s">
        <v>63</v>
      </c>
      <c r="C45" s="97">
        <v>1</v>
      </c>
      <c r="D45" s="97">
        <v>1</v>
      </c>
      <c r="E45" s="97"/>
      <c r="F45" s="97"/>
      <c r="G45" s="98"/>
    </row>
    <row r="46" spans="2:7" ht="12.75">
      <c r="B46" s="96" t="s">
        <v>64</v>
      </c>
      <c r="C46" s="97">
        <v>1</v>
      </c>
      <c r="D46" s="97">
        <v>1</v>
      </c>
      <c r="E46" s="97"/>
      <c r="F46" s="97"/>
      <c r="G46" s="98"/>
    </row>
    <row r="47" spans="2:7" ht="12.75">
      <c r="B47" s="59" t="s">
        <v>65</v>
      </c>
      <c r="C47" s="97">
        <v>1</v>
      </c>
      <c r="D47" s="97">
        <v>1</v>
      </c>
      <c r="E47" s="97"/>
      <c r="F47" s="97"/>
      <c r="G47" s="98"/>
    </row>
    <row r="48" spans="2:7" ht="12.75">
      <c r="B48" s="96" t="s">
        <v>66</v>
      </c>
      <c r="C48" s="97">
        <v>1</v>
      </c>
      <c r="D48" s="97">
        <v>1</v>
      </c>
      <c r="E48" s="97"/>
      <c r="F48" s="97"/>
      <c r="G48" s="98"/>
    </row>
    <row r="49" spans="2:7" ht="12.75">
      <c r="B49" s="59" t="s">
        <v>67</v>
      </c>
      <c r="C49" s="97">
        <v>1</v>
      </c>
      <c r="D49" s="97">
        <v>1</v>
      </c>
      <c r="E49" s="97"/>
      <c r="F49" s="97"/>
      <c r="G49" s="98"/>
    </row>
    <row r="50" spans="2:7" ht="13.5" thickBot="1">
      <c r="B50" s="60" t="s">
        <v>68</v>
      </c>
      <c r="C50" s="57">
        <v>1</v>
      </c>
      <c r="D50" s="57"/>
      <c r="E50" s="57"/>
      <c r="F50" s="57"/>
      <c r="G50" s="58"/>
    </row>
    <row r="53" spans="2:8" ht="12.75">
      <c r="B53" s="93"/>
      <c r="C53" s="94"/>
      <c r="D53" s="94"/>
      <c r="E53" s="94"/>
      <c r="F53" s="94"/>
      <c r="G53" s="94"/>
      <c r="H53" s="94"/>
    </row>
    <row r="55" ht="12.75">
      <c r="B55" s="54"/>
    </row>
    <row r="56" ht="12.75">
      <c r="B56" s="54"/>
    </row>
    <row r="57" ht="12.75">
      <c r="B57" s="54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r:id="rId2"/>
  <ignoredErrors>
    <ignoredError sqref="F9" twoDigitTextYear="1"/>
    <ignoredError sqref="G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2017-05-22T14:24:00Z</cp:lastPrinted>
  <dcterms:created xsi:type="dcterms:W3CDTF">1996-10-17T05:27:31Z</dcterms:created>
  <dcterms:modified xsi:type="dcterms:W3CDTF">2017-11-06T14:47:17Z</dcterms:modified>
  <cp:category/>
  <cp:version/>
  <cp:contentType/>
  <cp:contentStatus/>
</cp:coreProperties>
</file>