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8915" windowHeight="13800" tabRatio="648" activeTab="0"/>
  </bookViews>
  <sheets>
    <sheet name="Cupwertung Gesamt" sheetId="1" r:id="rId1"/>
    <sheet name="U 9" sheetId="2" r:id="rId2"/>
    <sheet name="U 11" sheetId="3" r:id="rId3"/>
    <sheet name="U 13" sheetId="4" r:id="rId4"/>
    <sheet name="U 15" sheetId="5" r:id="rId5"/>
    <sheet name="U 17" sheetId="6" r:id="rId6"/>
    <sheet name="JunInnen" sheetId="7" r:id="rId7"/>
    <sheet name="Cupwertung Clubs" sheetId="8" r:id="rId8"/>
    <sheet name="Punkteschema" sheetId="9" r:id="rId9"/>
  </sheets>
  <definedNames/>
  <calcPr fullCalcOnLoad="1"/>
</workbook>
</file>

<file path=xl/sharedStrings.xml><?xml version="1.0" encoding="utf-8"?>
<sst xmlns="http://schemas.openxmlformats.org/spreadsheetml/2006/main" count="1297" uniqueCount="201">
  <si>
    <t>Name</t>
  </si>
  <si>
    <t>Club</t>
  </si>
  <si>
    <t>Anzahl der Streichresultate</t>
  </si>
  <si>
    <t>12.4.2014
Technikbewerb
Walding</t>
  </si>
  <si>
    <t>07.6.2014             Cross Country Kleinzell</t>
  </si>
  <si>
    <t>21.6.2014                                              
Cross Country Windhaag</t>
  </si>
  <si>
    <t xml:space="preserve">13.7.2014 Salzkammergut Trophy
</t>
  </si>
  <si>
    <t>24.8.2014
Cross Country Ottenschlag</t>
  </si>
  <si>
    <t xml:space="preserve">28.9.2014
Cross Country Kürnberg  </t>
  </si>
  <si>
    <t>Punkte aus Streichresultaten</t>
  </si>
  <si>
    <r>
      <t>Achtung:</t>
    </r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2"/>
      </rPr>
      <t>1 Streichresultat *) f. Kat. U 9 - Jun.
Das Rennen mit den niedrigsten Punkten bzw. nicht gefahrenes Rennen wird am Saisonende aus der Wertung gestrichen, Punkte-Bonifikation lt. Liste für internat. Einsätze (ausschließl. ÖRV)</t>
    </r>
  </si>
  <si>
    <t>Strecke G</t>
  </si>
  <si>
    <t>Jun</t>
  </si>
  <si>
    <t>Strecke E</t>
  </si>
  <si>
    <t>U 9</t>
  </si>
  <si>
    <t>Rang</t>
  </si>
  <si>
    <t>Punkte</t>
  </si>
  <si>
    <t>1.</t>
  </si>
  <si>
    <t>Schöttl Anna</t>
  </si>
  <si>
    <t>RC ARBÖ ANF Mazda Eder Walding</t>
  </si>
  <si>
    <t>x</t>
  </si>
  <si>
    <t>2.</t>
  </si>
  <si>
    <t>Bergthaler Lea</t>
  </si>
  <si>
    <t>RC ARBÖ  Grassinger Lambach</t>
  </si>
  <si>
    <t>3.</t>
  </si>
  <si>
    <t>Pühringer Jana</t>
  </si>
  <si>
    <t>SK Kleinzell</t>
  </si>
  <si>
    <t>4.</t>
  </si>
  <si>
    <t>5.</t>
  </si>
  <si>
    <t>6.</t>
  </si>
  <si>
    <t>7.</t>
  </si>
  <si>
    <t>Bike Team Kaiser</t>
  </si>
  <si>
    <t>Mayr Jonas</t>
  </si>
  <si>
    <t>Tatzreiter Tobias</t>
  </si>
  <si>
    <t>Rauschal Severin</t>
  </si>
  <si>
    <t>Kosch Johannes</t>
  </si>
  <si>
    <t>RCN Rochelt Niederneukirchen</t>
  </si>
  <si>
    <t>Baumann Timo</t>
  </si>
  <si>
    <t>8.</t>
  </si>
  <si>
    <t>Wallner Nikolas</t>
  </si>
  <si>
    <t>ÖAMTC Power Bike Team Windhaag</t>
  </si>
  <si>
    <t>9.</t>
  </si>
  <si>
    <t>Kößler Christoph</t>
  </si>
  <si>
    <t>10.</t>
  </si>
  <si>
    <t>Friedrich Giovanni Levi</t>
  </si>
  <si>
    <t>Sportunion Bad Leonfelden</t>
  </si>
  <si>
    <t>11.</t>
  </si>
  <si>
    <t>Kappl Fabio</t>
  </si>
  <si>
    <t>12.</t>
  </si>
  <si>
    <t>Ilk Jonas</t>
  </si>
  <si>
    <t>13.</t>
  </si>
  <si>
    <t>Hölzl Paul</t>
  </si>
  <si>
    <t>14.</t>
  </si>
  <si>
    <t>Schneeberger Daniel</t>
  </si>
  <si>
    <t>15.</t>
  </si>
  <si>
    <t>Kroiß Valentin</t>
  </si>
  <si>
    <t>16.</t>
  </si>
  <si>
    <t>Schober Tobias</t>
  </si>
  <si>
    <t>17.</t>
  </si>
  <si>
    <t>U 11</t>
  </si>
  <si>
    <t>Brandner Lea Sophie</t>
  </si>
  <si>
    <t>Bergthaler Anja</t>
  </si>
  <si>
    <t>Hofer Elisa</t>
  </si>
  <si>
    <t>Pühringer Luise</t>
  </si>
  <si>
    <t>Schneeberger Marlene</t>
  </si>
  <si>
    <t>Ilk Lena</t>
  </si>
  <si>
    <t>Breitenfellner Juliane</t>
  </si>
  <si>
    <t>Pilz Johannes</t>
  </si>
  <si>
    <t>Ebner Fabian</t>
  </si>
  <si>
    <t>Kosch Matthias</t>
  </si>
  <si>
    <t>Hammerschmid Mario</t>
  </si>
  <si>
    <t>Zellhofer Daniel</t>
  </si>
  <si>
    <t>Kaiser Andreas</t>
  </si>
  <si>
    <t>Friedrich Finley Manuel</t>
  </si>
  <si>
    <t>Wallner Gregor</t>
  </si>
  <si>
    <t>Leonfellner Nico</t>
  </si>
  <si>
    <t>Niederleitner Markus</t>
  </si>
  <si>
    <t>Plöderl Clemens</t>
  </si>
  <si>
    <t>Auberger Bastian</t>
  </si>
  <si>
    <t>Zauner Simon</t>
  </si>
  <si>
    <t>Schober Simon</t>
  </si>
  <si>
    <t>Schober David</t>
  </si>
  <si>
    <t>18.</t>
  </si>
  <si>
    <t>19.</t>
  </si>
  <si>
    <t>U 13</t>
  </si>
  <si>
    <t>Leitner Magdalena</t>
  </si>
  <si>
    <t>Wimmer Christina</t>
  </si>
  <si>
    <t>Aufderklamm Flora</t>
  </si>
  <si>
    <t>Herber Lisa Marie</t>
  </si>
  <si>
    <t>Attwenger Moritz</t>
  </si>
  <si>
    <t>Mayr Dominik</t>
  </si>
  <si>
    <t>Hirtenlehner Felix</t>
  </si>
  <si>
    <t>Mayer Lukas</t>
  </si>
  <si>
    <t>Holzner Dominik</t>
  </si>
  <si>
    <t>Wegerer Jonas</t>
  </si>
  <si>
    <t>Hauser Lukas</t>
  </si>
  <si>
    <t>Katzlinger Lorenz</t>
  </si>
  <si>
    <t>Steinmaßl Nico</t>
  </si>
  <si>
    <t>Gugler Lukas</t>
  </si>
  <si>
    <t>Weigert Marco</t>
  </si>
  <si>
    <t>Steinmaßl Manuel</t>
  </si>
  <si>
    <t>König Jonas</t>
  </si>
  <si>
    <t>Pühringer Kilian</t>
  </si>
  <si>
    <t>Hofer Dominik</t>
  </si>
  <si>
    <t>Reiter Felix</t>
  </si>
  <si>
    <t>20.</t>
  </si>
  <si>
    <t>U 15</t>
  </si>
  <si>
    <t>Schöttl Laura</t>
  </si>
  <si>
    <t>Hametner Julia</t>
  </si>
  <si>
    <t>Herber Viktoria</t>
  </si>
  <si>
    <t>Luksch Sabrina</t>
  </si>
  <si>
    <t>Wimmer Bernhard</t>
  </si>
  <si>
    <t>Holzleitner Mario</t>
  </si>
  <si>
    <t>Seirlehner Lukas</t>
  </si>
  <si>
    <t>Schindler Lukas</t>
  </si>
  <si>
    <t>Hirtenlehner Max</t>
  </si>
  <si>
    <t>Reiter Jakob</t>
  </si>
  <si>
    <t>Günther Lukas</t>
  </si>
  <si>
    <t>Kaiser Hannes</t>
  </si>
  <si>
    <t>Wegerer Tobias</t>
  </si>
  <si>
    <t>Breitenfellner Markus</t>
  </si>
  <si>
    <t>21.</t>
  </si>
  <si>
    <t>22.</t>
  </si>
  <si>
    <t>23.</t>
  </si>
  <si>
    <t>24.</t>
  </si>
  <si>
    <t>25.</t>
  </si>
  <si>
    <t>26.</t>
  </si>
  <si>
    <t>27.</t>
  </si>
  <si>
    <t>U 17</t>
  </si>
  <si>
    <t>Wimmer Carmen</t>
  </si>
  <si>
    <t>Kastner Nina</t>
  </si>
  <si>
    <t>Wimmer Sigrid</t>
  </si>
  <si>
    <t>Kneidinger David</t>
  </si>
  <si>
    <t>Körner Daniel</t>
  </si>
  <si>
    <t>Leitner Julian</t>
  </si>
  <si>
    <t>Hametner Patrick</t>
  </si>
  <si>
    <t>Aistleitner Christian</t>
  </si>
  <si>
    <t>Genesis MTB Racing Team</t>
  </si>
  <si>
    <t>Kaar Alexander</t>
  </si>
  <si>
    <t>Neururer Thomas</t>
  </si>
  <si>
    <t>Kleeberger Pascal</t>
  </si>
  <si>
    <t>Bramel Julian</t>
  </si>
  <si>
    <t>Hochstöger Daniel</t>
  </si>
  <si>
    <t>Kaufmann Andreas</t>
  </si>
  <si>
    <t>* keine Lizenz</t>
  </si>
  <si>
    <t>Junioren/Innen</t>
  </si>
  <si>
    <t>Zoister Moritz</t>
  </si>
  <si>
    <t>Wimmer Florian</t>
  </si>
  <si>
    <t>Gesamtpunkte:</t>
  </si>
  <si>
    <t xml:space="preserve">Clubwertung </t>
  </si>
  <si>
    <t xml:space="preserve"> Genesis MTB Racing Team</t>
  </si>
  <si>
    <t>Bikesport RC Micheldorf</t>
  </si>
  <si>
    <t>ARBÖ Radsport Kiesl</t>
  </si>
  <si>
    <t>ASKÖ ARBÖ RC Linz</t>
  </si>
  <si>
    <t xml:space="preserve">ÖAMTC Hrinkow Bikes Steyr </t>
  </si>
  <si>
    <t>MTB Club Salzkammergut</t>
  </si>
  <si>
    <t>ARBÖ RC Freistadt</t>
  </si>
  <si>
    <t>www.atterbike.at</t>
  </si>
  <si>
    <t>Light Bike Racing Team</t>
  </si>
  <si>
    <t>ASKÖ Laufrad Steyr</t>
  </si>
  <si>
    <t>RSC ÖAMTC Bad Ischl</t>
  </si>
  <si>
    <t>07.6.2014                        Cross Country Kleinzell</t>
  </si>
  <si>
    <t xml:space="preserve">13.7.2014         Salzkammergut Trophy
</t>
  </si>
  <si>
    <t>*)</t>
  </si>
  <si>
    <t>Auf Entscheid des SPAU (nach Antrag bei der Generalversammlung) findet künftig folgendes Punkteschema Anwendung:</t>
  </si>
  <si>
    <t>Von, "nicht OÖ-Athleten" errungene Punkte bleiben vakant !</t>
  </si>
  <si>
    <t>Als Auslandseinsatz werden ausschließlich ÖRV-Entsendungen gewertet</t>
  </si>
  <si>
    <t>Die Kategorien U 17 und Junior/Innen müssen im Besitz einer gültigen ÖRV-Lizenz sein !</t>
  </si>
  <si>
    <t>Starteranzahl
Rang</t>
  </si>
  <si>
    <t>10 +</t>
  </si>
  <si>
    <t>9</t>
  </si>
  <si>
    <t>8</t>
  </si>
  <si>
    <t>7</t>
  </si>
  <si>
    <t>6</t>
  </si>
  <si>
    <t>5</t>
  </si>
  <si>
    <t>4</t>
  </si>
  <si>
    <t>3</t>
  </si>
  <si>
    <t>2</t>
  </si>
  <si>
    <t>1</t>
  </si>
  <si>
    <t>Auslandseinsatz</t>
  </si>
  <si>
    <t>Wieser Julian</t>
  </si>
  <si>
    <t>Kaiser Moritz</t>
  </si>
  <si>
    <t>Seirlehner Florian</t>
  </si>
  <si>
    <t>Kaiser Marlies Sophie</t>
  </si>
  <si>
    <t>Schittengruber Niklas</t>
  </si>
  <si>
    <t>Vorderderfler Paul</t>
  </si>
  <si>
    <t>xx</t>
  </si>
  <si>
    <t>Bramel Marlies</t>
  </si>
  <si>
    <t>4*)</t>
  </si>
  <si>
    <t>23*)</t>
  </si>
  <si>
    <t>13*)</t>
  </si>
  <si>
    <t>3*)</t>
  </si>
  <si>
    <t>30*)</t>
  </si>
  <si>
    <t>16*)</t>
  </si>
  <si>
    <t>12*)</t>
  </si>
  <si>
    <t>19*)</t>
  </si>
  <si>
    <t>18*)</t>
  </si>
  <si>
    <t>14*)</t>
  </si>
  <si>
    <t>10*)</t>
  </si>
  <si>
    <t>15*)</t>
  </si>
  <si>
    <t>20*)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</si>
</sst>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&quot; km&quot;"/>
    <numFmt numFmtId="165" formatCode="0.0%"/>
  </numFmts>
  <fonts count="44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" fillId="33" borderId="20" xfId="0" applyFont="1" applyFill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33" borderId="22" xfId="0" applyFont="1" applyFill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11" xfId="0" applyFont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5" borderId="11" xfId="0" applyFont="1" applyFill="1" applyBorder="1" applyAlignment="1">
      <alignment horizontal="right"/>
    </xf>
    <xf numFmtId="0" fontId="2" fillId="35" borderId="17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36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38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50" xfId="0" applyFont="1" applyFill="1" applyBorder="1" applyAlignment="1">
      <alignment horizontal="center" textRotation="90"/>
    </xf>
    <xf numFmtId="0" fontId="2" fillId="0" borderId="51" xfId="0" applyFont="1" applyBorder="1" applyAlignment="1">
      <alignment horizontal="center" textRotation="90"/>
    </xf>
    <xf numFmtId="0" fontId="2" fillId="33" borderId="52" xfId="0" applyFont="1" applyFill="1" applyBorder="1" applyAlignment="1">
      <alignment horizontal="center" textRotation="90"/>
    </xf>
    <xf numFmtId="0" fontId="2" fillId="0" borderId="52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54" xfId="0" applyFont="1" applyFill="1" applyBorder="1" applyAlignment="1">
      <alignment horizontal="right"/>
    </xf>
    <xf numFmtId="0" fontId="2" fillId="0" borderId="5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5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3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62" xfId="0" applyFont="1" applyFill="1" applyBorder="1" applyAlignment="1">
      <alignment horizontal="left"/>
    </xf>
    <xf numFmtId="0" fontId="2" fillId="0" borderId="62" xfId="0" applyFont="1" applyFill="1" applyBorder="1" applyAlignment="1">
      <alignment/>
    </xf>
    <xf numFmtId="0" fontId="2" fillId="0" borderId="62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" fontId="2" fillId="35" borderId="15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56" xfId="0" applyFont="1" applyBorder="1" applyAlignment="1">
      <alignment/>
    </xf>
    <xf numFmtId="0" fontId="0" fillId="33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6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5" xfId="0" applyFont="1" applyBorder="1" applyAlignment="1">
      <alignment/>
    </xf>
    <xf numFmtId="165" fontId="2" fillId="0" borderId="0" xfId="50" applyNumberFormat="1" applyFont="1" applyFill="1" applyBorder="1" applyAlignment="1" applyProtection="1">
      <alignment horizontal="center"/>
      <protection/>
    </xf>
    <xf numFmtId="0" fontId="9" fillId="0" borderId="17" xfId="0" applyFont="1" applyBorder="1" applyAlignment="1">
      <alignment horizontal="right"/>
    </xf>
    <xf numFmtId="0" fontId="2" fillId="0" borderId="65" xfId="0" applyFont="1" applyBorder="1" applyAlignment="1">
      <alignment horizontal="center"/>
    </xf>
    <xf numFmtId="0" fontId="0" fillId="0" borderId="62" xfId="0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Fill="1" applyBorder="1" applyAlignment="1">
      <alignment/>
    </xf>
    <xf numFmtId="0" fontId="0" fillId="0" borderId="60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44" xfId="0" applyFont="1" applyBorder="1" applyAlignment="1">
      <alignment horizontal="center" shrinkToFit="1"/>
    </xf>
    <xf numFmtId="165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7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33" borderId="7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3" borderId="74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2" xfId="0" applyFont="1" applyBorder="1" applyAlignment="1">
      <alignment horizontal="center" textRotation="90"/>
    </xf>
    <xf numFmtId="0" fontId="2" fillId="33" borderId="18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/>
    </xf>
    <xf numFmtId="1" fontId="2" fillId="0" borderId="42" xfId="0" applyNumberFormat="1" applyFont="1" applyFill="1" applyBorder="1" applyAlignment="1">
      <alignment/>
    </xf>
    <xf numFmtId="0" fontId="2" fillId="0" borderId="76" xfId="0" applyFont="1" applyFill="1" applyBorder="1" applyAlignment="1">
      <alignment horizontal="center"/>
    </xf>
    <xf numFmtId="1" fontId="2" fillId="0" borderId="77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52" xfId="0" applyBorder="1" applyAlignment="1">
      <alignment/>
    </xf>
    <xf numFmtId="0" fontId="0" fillId="0" borderId="0" xfId="0" applyFont="1" applyAlignment="1">
      <alignment/>
    </xf>
    <xf numFmtId="0" fontId="9" fillId="0" borderId="78" xfId="0" applyFont="1" applyBorder="1" applyAlignment="1">
      <alignment horizontal="left" wrapText="1"/>
    </xf>
    <xf numFmtId="49" fontId="9" fillId="0" borderId="79" xfId="0" applyNumberFormat="1" applyFont="1" applyBorder="1" applyAlignment="1">
      <alignment horizontal="center"/>
    </xf>
    <xf numFmtId="49" fontId="9" fillId="0" borderId="80" xfId="0" applyNumberFormat="1" applyFont="1" applyBorder="1" applyAlignment="1">
      <alignment horizontal="center"/>
    </xf>
    <xf numFmtId="49" fontId="9" fillId="0" borderId="81" xfId="0" applyNumberFormat="1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2" fillId="0" borderId="42" xfId="0" applyFont="1" applyFill="1" applyBorder="1" applyAlignment="1">
      <alignment/>
    </xf>
    <xf numFmtId="0" fontId="2" fillId="0" borderId="65" xfId="0" applyFont="1" applyFill="1" applyBorder="1" applyAlignment="1">
      <alignment horizontal="left"/>
    </xf>
    <xf numFmtId="164" fontId="2" fillId="34" borderId="1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textRotation="90" wrapText="1"/>
    </xf>
    <xf numFmtId="14" fontId="2" fillId="33" borderId="11" xfId="0" applyNumberFormat="1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textRotation="90"/>
    </xf>
    <xf numFmtId="0" fontId="2" fillId="0" borderId="13" xfId="0" applyFont="1" applyBorder="1" applyAlignment="1">
      <alignment horizontal="center" textRotation="90"/>
    </xf>
    <xf numFmtId="164" fontId="2" fillId="34" borderId="62" xfId="0" applyNumberFormat="1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Wertung U7 (2)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8</xdr:row>
      <xdr:rowOff>76200</xdr:rowOff>
    </xdr:from>
    <xdr:to>
      <xdr:col>1</xdr:col>
      <xdr:colOff>1057275</xdr:colOff>
      <xdr:row>8</xdr:row>
      <xdr:rowOff>76200</xdr:rowOff>
    </xdr:to>
    <xdr:sp>
      <xdr:nvSpPr>
        <xdr:cNvPr id="1" name="Gerade Verbindung mit Pfeil 2"/>
        <xdr:cNvSpPr>
          <a:spLocks/>
        </xdr:cNvSpPr>
      </xdr:nvSpPr>
      <xdr:spPr>
        <a:xfrm>
          <a:off x="1066800" y="1371600"/>
          <a:ext cx="21907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</xdr:row>
      <xdr:rowOff>152400</xdr:rowOff>
    </xdr:from>
    <xdr:to>
      <xdr:col>1</xdr:col>
      <xdr:colOff>514350</xdr:colOff>
      <xdr:row>9</xdr:row>
      <xdr:rowOff>0</xdr:rowOff>
    </xdr:to>
    <xdr:sp>
      <xdr:nvSpPr>
        <xdr:cNvPr id="2" name="Gerade Verbindung mit Pfeil 3"/>
        <xdr:cNvSpPr>
          <a:spLocks/>
        </xdr:cNvSpPr>
      </xdr:nvSpPr>
      <xdr:spPr>
        <a:xfrm flipH="1">
          <a:off x="742950" y="1447800"/>
          <a:ext cx="0" cy="1619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Z205"/>
  <sheetViews>
    <sheetView showZeros="0" tabSelected="1" zoomScalePageLayoutView="0" workbookViewId="0" topLeftCell="A1">
      <pane xSplit="2" ySplit="8" topLeftCell="C102" activePane="bottomRight" state="frozen"/>
      <selection pane="topLeft" activeCell="A1" sqref="A1"/>
      <selection pane="topRight" activeCell="C1" sqref="C1"/>
      <selection pane="bottomLeft" activeCell="A45" sqref="A45"/>
      <selection pane="bottomRight" activeCell="AD194" sqref="AD194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5.28125" style="0" customWidth="1"/>
    <col min="25" max="25" width="1.1484375" style="0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87" customHeight="1">
      <c r="A1" s="1"/>
      <c r="B1" s="2" t="s">
        <v>0</v>
      </c>
      <c r="C1" s="2" t="s">
        <v>1</v>
      </c>
      <c r="D1" s="250" t="s">
        <v>2</v>
      </c>
      <c r="E1" s="3"/>
      <c r="F1" s="245" t="s">
        <v>3</v>
      </c>
      <c r="G1" s="245"/>
      <c r="H1" s="245" t="s">
        <v>4</v>
      </c>
      <c r="I1" s="245"/>
      <c r="J1" s="245" t="s">
        <v>5</v>
      </c>
      <c r="K1" s="245"/>
      <c r="L1" s="245" t="s">
        <v>6</v>
      </c>
      <c r="M1" s="245"/>
      <c r="N1" s="245" t="s">
        <v>7</v>
      </c>
      <c r="O1" s="245"/>
      <c r="P1" s="245" t="s">
        <v>8</v>
      </c>
      <c r="Q1" s="245"/>
      <c r="R1" s="246"/>
      <c r="S1" s="246"/>
      <c r="T1" s="245"/>
      <c r="U1" s="245"/>
      <c r="V1" s="245"/>
      <c r="W1" s="245"/>
      <c r="X1" s="247" t="s">
        <v>9</v>
      </c>
    </row>
    <row r="2" spans="1:24" ht="12.75" customHeight="1">
      <c r="A2" s="248"/>
      <c r="B2" s="249" t="s">
        <v>10</v>
      </c>
      <c r="C2" s="249"/>
      <c r="D2" s="250"/>
      <c r="E2" s="4">
        <v>9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5"/>
      <c r="U2" s="5"/>
      <c r="V2" s="244"/>
      <c r="W2" s="244"/>
      <c r="X2" s="247"/>
    </row>
    <row r="3" spans="1:24" ht="12.75" customHeight="1">
      <c r="A3" s="248"/>
      <c r="B3" s="249"/>
      <c r="C3" s="249"/>
      <c r="D3" s="250"/>
      <c r="E3" s="6">
        <v>11</v>
      </c>
      <c r="F3" s="243"/>
      <c r="G3" s="243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7"/>
      <c r="U3" s="7"/>
      <c r="V3" s="241"/>
      <c r="W3" s="241"/>
      <c r="X3" s="247"/>
    </row>
    <row r="4" spans="1:24" ht="12.75" customHeight="1">
      <c r="A4" s="248"/>
      <c r="B4" s="249"/>
      <c r="C4" s="249"/>
      <c r="D4" s="250"/>
      <c r="E4" s="6">
        <v>13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7"/>
      <c r="U4" s="7"/>
      <c r="V4" s="241"/>
      <c r="W4" s="241"/>
      <c r="X4" s="247"/>
    </row>
    <row r="5" spans="1:24" ht="12.75" customHeight="1">
      <c r="A5" s="248"/>
      <c r="B5" s="249"/>
      <c r="C5" s="249"/>
      <c r="D5" s="250"/>
      <c r="E5" s="6">
        <v>15</v>
      </c>
      <c r="F5" s="243"/>
      <c r="G5" s="243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7"/>
      <c r="U5" s="7"/>
      <c r="V5" s="241"/>
      <c r="W5" s="241"/>
      <c r="X5" s="247"/>
    </row>
    <row r="6" spans="1:24" ht="12.75" customHeight="1">
      <c r="A6" s="248"/>
      <c r="B6" s="249"/>
      <c r="C6" s="249"/>
      <c r="D6" s="250"/>
      <c r="E6" s="6">
        <v>17</v>
      </c>
      <c r="F6" s="243"/>
      <c r="G6" s="243"/>
      <c r="H6" s="241"/>
      <c r="I6" s="241"/>
      <c r="J6" s="241"/>
      <c r="K6" s="241"/>
      <c r="L6" s="241" t="s">
        <v>11</v>
      </c>
      <c r="M6" s="241"/>
      <c r="N6" s="241"/>
      <c r="O6" s="241"/>
      <c r="P6" s="241"/>
      <c r="Q6" s="241"/>
      <c r="R6" s="241"/>
      <c r="S6" s="241"/>
      <c r="T6" s="7"/>
      <c r="U6" s="7"/>
      <c r="V6" s="241"/>
      <c r="W6" s="241"/>
      <c r="X6" s="247"/>
    </row>
    <row r="7" spans="1:24" ht="12.75" customHeight="1">
      <c r="A7" s="248"/>
      <c r="B7" s="249"/>
      <c r="C7" s="249"/>
      <c r="D7" s="250"/>
      <c r="E7" s="8" t="s">
        <v>12</v>
      </c>
      <c r="F7" s="242"/>
      <c r="G7" s="242"/>
      <c r="H7" s="242"/>
      <c r="I7" s="242"/>
      <c r="J7" s="241"/>
      <c r="K7" s="241"/>
      <c r="L7" s="241" t="s">
        <v>13</v>
      </c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7"/>
    </row>
    <row r="8" spans="1:24" ht="34.5" customHeight="1">
      <c r="A8" s="9"/>
      <c r="B8" s="10" t="s">
        <v>14</v>
      </c>
      <c r="C8" s="11"/>
      <c r="D8" s="250"/>
      <c r="E8" s="12"/>
      <c r="F8" s="13" t="s">
        <v>15</v>
      </c>
      <c r="G8" s="14" t="s">
        <v>16</v>
      </c>
      <c r="H8" s="13" t="s">
        <v>15</v>
      </c>
      <c r="I8" s="14" t="s">
        <v>16</v>
      </c>
      <c r="J8" s="13" t="s">
        <v>15</v>
      </c>
      <c r="K8" s="14" t="s">
        <v>16</v>
      </c>
      <c r="L8" s="13" t="s">
        <v>15</v>
      </c>
      <c r="M8" s="14" t="s">
        <v>16</v>
      </c>
      <c r="N8" s="13" t="s">
        <v>15</v>
      </c>
      <c r="O8" s="14" t="s">
        <v>16</v>
      </c>
      <c r="P8" s="13" t="s">
        <v>15</v>
      </c>
      <c r="Q8" s="14" t="s">
        <v>16</v>
      </c>
      <c r="R8" s="13" t="s">
        <v>15</v>
      </c>
      <c r="S8" s="14" t="s">
        <v>16</v>
      </c>
      <c r="T8" s="15" t="s">
        <v>15</v>
      </c>
      <c r="U8" s="16" t="s">
        <v>16</v>
      </c>
      <c r="V8" s="13" t="s">
        <v>15</v>
      </c>
      <c r="W8" s="14" t="s">
        <v>16</v>
      </c>
      <c r="X8" s="247"/>
    </row>
    <row r="9" spans="1:24" ht="12" customHeight="1">
      <c r="A9" s="17" t="s">
        <v>17</v>
      </c>
      <c r="B9" s="18" t="s">
        <v>18</v>
      </c>
      <c r="C9" s="19" t="s">
        <v>19</v>
      </c>
      <c r="D9" s="20">
        <f aca="true" t="shared" si="0" ref="D9:D40">COUNTIF(F9:W9,"*)")</f>
        <v>1</v>
      </c>
      <c r="E9" s="21">
        <f aca="true" t="shared" si="1" ref="E9:E15">SUM(G9+I9+K9+M9+O9+Q9+S9+U9+W9)</f>
        <v>27</v>
      </c>
      <c r="F9" s="22">
        <v>1</v>
      </c>
      <c r="G9" s="23">
        <v>10</v>
      </c>
      <c r="H9" s="24" t="s">
        <v>163</v>
      </c>
      <c r="I9" s="25"/>
      <c r="J9" s="22">
        <v>1</v>
      </c>
      <c r="K9" s="25">
        <v>9</v>
      </c>
      <c r="L9" s="22" t="s">
        <v>20</v>
      </c>
      <c r="M9" s="23"/>
      <c r="N9" s="24">
        <v>2</v>
      </c>
      <c r="O9" s="23">
        <v>8</v>
      </c>
      <c r="P9" s="24" t="s">
        <v>20</v>
      </c>
      <c r="Q9" s="23"/>
      <c r="R9" s="24"/>
      <c r="S9" s="23"/>
      <c r="T9" s="26"/>
      <c r="U9" s="27"/>
      <c r="V9" s="24"/>
      <c r="W9" s="23"/>
      <c r="X9" s="28"/>
    </row>
    <row r="10" spans="1:24" ht="12" customHeight="1">
      <c r="A10" s="17" t="s">
        <v>21</v>
      </c>
      <c r="B10" s="18" t="s">
        <v>22</v>
      </c>
      <c r="C10" s="19" t="s">
        <v>23</v>
      </c>
      <c r="D10" s="20">
        <f t="shared" si="0"/>
        <v>1</v>
      </c>
      <c r="E10" s="21">
        <f t="shared" si="1"/>
        <v>17</v>
      </c>
      <c r="F10" s="29">
        <v>2</v>
      </c>
      <c r="G10" s="30">
        <v>8</v>
      </c>
      <c r="H10" s="29" t="s">
        <v>163</v>
      </c>
      <c r="I10" s="31"/>
      <c r="J10" s="29" t="s">
        <v>20</v>
      </c>
      <c r="K10" s="32"/>
      <c r="L10" s="29" t="s">
        <v>20</v>
      </c>
      <c r="M10" s="33"/>
      <c r="N10" s="29">
        <v>1</v>
      </c>
      <c r="O10" s="33">
        <v>9</v>
      </c>
      <c r="P10" s="29" t="s">
        <v>20</v>
      </c>
      <c r="Q10" s="33"/>
      <c r="R10" s="29"/>
      <c r="S10" s="33"/>
      <c r="T10" s="34"/>
      <c r="U10" s="32"/>
      <c r="V10" s="29"/>
      <c r="W10" s="33"/>
      <c r="X10" s="35"/>
    </row>
    <row r="11" spans="1:24" ht="12" customHeight="1">
      <c r="A11" s="17" t="s">
        <v>24</v>
      </c>
      <c r="B11" s="18" t="s">
        <v>25</v>
      </c>
      <c r="C11" s="19" t="s">
        <v>26</v>
      </c>
      <c r="D11" s="20">
        <f t="shared" si="0"/>
        <v>1</v>
      </c>
      <c r="E11" s="21">
        <f t="shared" si="1"/>
        <v>7</v>
      </c>
      <c r="F11" s="36" t="s">
        <v>20</v>
      </c>
      <c r="G11" s="33"/>
      <c r="H11" s="29">
        <v>2</v>
      </c>
      <c r="I11" s="31">
        <v>7</v>
      </c>
      <c r="J11" s="36" t="s">
        <v>163</v>
      </c>
      <c r="K11" s="31"/>
      <c r="L11" s="36" t="s">
        <v>20</v>
      </c>
      <c r="M11" s="33"/>
      <c r="N11" s="29" t="s">
        <v>20</v>
      </c>
      <c r="O11" s="33"/>
      <c r="P11" s="29" t="s">
        <v>20</v>
      </c>
      <c r="Q11" s="33"/>
      <c r="R11" s="29"/>
      <c r="S11" s="33"/>
      <c r="T11" s="34"/>
      <c r="U11" s="32"/>
      <c r="V11" s="29"/>
      <c r="W11" s="33"/>
      <c r="X11" s="35"/>
    </row>
    <row r="12" spans="1:24" ht="12" customHeight="1">
      <c r="A12" s="17" t="s">
        <v>27</v>
      </c>
      <c r="B12" s="18"/>
      <c r="C12" s="19"/>
      <c r="D12" s="20">
        <f t="shared" si="0"/>
        <v>0</v>
      </c>
      <c r="E12" s="21">
        <f t="shared" si="1"/>
        <v>0</v>
      </c>
      <c r="F12" s="29"/>
      <c r="G12" s="30"/>
      <c r="H12" s="29"/>
      <c r="I12" s="31"/>
      <c r="J12" s="29"/>
      <c r="K12" s="32"/>
      <c r="L12" s="29"/>
      <c r="M12" s="30"/>
      <c r="N12" s="29"/>
      <c r="O12" s="33"/>
      <c r="P12" s="29"/>
      <c r="Q12" s="33"/>
      <c r="R12" s="29"/>
      <c r="S12" s="33"/>
      <c r="T12" s="34"/>
      <c r="U12" s="32"/>
      <c r="V12" s="29"/>
      <c r="W12" s="33"/>
      <c r="X12" s="35"/>
    </row>
    <row r="13" spans="1:24" ht="12" customHeight="1">
      <c r="A13" s="17" t="s">
        <v>28</v>
      </c>
      <c r="B13" s="18"/>
      <c r="C13" s="19"/>
      <c r="D13" s="20">
        <f t="shared" si="0"/>
        <v>0</v>
      </c>
      <c r="E13" s="21">
        <f t="shared" si="1"/>
        <v>0</v>
      </c>
      <c r="F13" s="37"/>
      <c r="G13" s="33"/>
      <c r="H13" s="29"/>
      <c r="I13" s="31"/>
      <c r="J13" s="37"/>
      <c r="K13" s="31"/>
      <c r="L13" s="37"/>
      <c r="M13" s="33"/>
      <c r="N13" s="29"/>
      <c r="O13" s="33"/>
      <c r="P13" s="29"/>
      <c r="Q13" s="33"/>
      <c r="R13" s="29"/>
      <c r="S13" s="33"/>
      <c r="T13" s="34"/>
      <c r="U13" s="32"/>
      <c r="V13" s="29"/>
      <c r="W13" s="33"/>
      <c r="X13" s="35"/>
    </row>
    <row r="14" spans="1:24" ht="12.75">
      <c r="A14" s="17" t="s">
        <v>29</v>
      </c>
      <c r="B14" s="38"/>
      <c r="C14" s="38"/>
      <c r="D14" s="20">
        <f t="shared" si="0"/>
        <v>0</v>
      </c>
      <c r="E14" s="21">
        <f t="shared" si="1"/>
        <v>0</v>
      </c>
      <c r="F14" s="29"/>
      <c r="G14" s="33"/>
      <c r="H14" s="29"/>
      <c r="I14" s="31"/>
      <c r="J14" s="37"/>
      <c r="K14" s="31"/>
      <c r="L14" s="37"/>
      <c r="M14" s="33"/>
      <c r="N14" s="29"/>
      <c r="O14" s="33"/>
      <c r="P14" s="29"/>
      <c r="Q14" s="33"/>
      <c r="R14" s="29"/>
      <c r="S14" s="33"/>
      <c r="T14" s="34"/>
      <c r="U14" s="32"/>
      <c r="V14" s="29"/>
      <c r="W14" s="33"/>
      <c r="X14" s="35"/>
    </row>
    <row r="15" spans="1:24" ht="12.75">
      <c r="A15" s="17" t="s">
        <v>30</v>
      </c>
      <c r="B15" s="18"/>
      <c r="C15" s="18"/>
      <c r="D15" s="20">
        <f t="shared" si="0"/>
        <v>0</v>
      </c>
      <c r="E15" s="21">
        <f t="shared" si="1"/>
        <v>0</v>
      </c>
      <c r="F15" s="29"/>
      <c r="G15" s="39"/>
      <c r="H15" s="40"/>
      <c r="I15" s="41"/>
      <c r="J15" s="37"/>
      <c r="K15" s="41"/>
      <c r="L15" s="37"/>
      <c r="M15" s="39"/>
      <c r="N15" s="40"/>
      <c r="O15" s="39"/>
      <c r="P15" s="40"/>
      <c r="Q15" s="39"/>
      <c r="R15" s="40"/>
      <c r="S15" s="39"/>
      <c r="T15" s="42"/>
      <c r="U15" s="43"/>
      <c r="V15" s="40"/>
      <c r="W15" s="39"/>
      <c r="X15" s="35"/>
    </row>
    <row r="16" spans="1:24" ht="12.75">
      <c r="A16" s="44"/>
      <c r="B16" s="45"/>
      <c r="C16" s="45"/>
      <c r="D16" s="46">
        <f t="shared" si="0"/>
        <v>0</v>
      </c>
      <c r="E16" s="47">
        <f>SUM(G16+I16+K16+M16+O16+Q16+S16+W16)</f>
        <v>0</v>
      </c>
      <c r="F16" s="48"/>
      <c r="G16" s="49"/>
      <c r="H16" s="48"/>
      <c r="I16" s="49"/>
      <c r="J16" s="50"/>
      <c r="K16" s="49"/>
      <c r="L16" s="50"/>
      <c r="M16" s="49"/>
      <c r="N16" s="48"/>
      <c r="O16" s="49"/>
      <c r="P16" s="48"/>
      <c r="Q16" s="49"/>
      <c r="R16" s="48"/>
      <c r="S16" s="49"/>
      <c r="T16" s="51"/>
      <c r="U16" s="52"/>
      <c r="V16" s="48"/>
      <c r="W16" s="49"/>
      <c r="X16" s="35"/>
    </row>
    <row r="17" spans="1:24" ht="12.75">
      <c r="A17" s="17" t="s">
        <v>17</v>
      </c>
      <c r="B17" s="53" t="s">
        <v>180</v>
      </c>
      <c r="C17" s="38" t="s">
        <v>31</v>
      </c>
      <c r="D17" s="20">
        <f t="shared" si="0"/>
        <v>1</v>
      </c>
      <c r="E17" s="35">
        <f aca="true" t="shared" si="2" ref="E17:E24">SUM(G17+I17+K17+M17+O17+Q17+S17+U17+W17)</f>
        <v>74</v>
      </c>
      <c r="F17" s="40">
        <v>4</v>
      </c>
      <c r="G17" s="39">
        <v>11</v>
      </c>
      <c r="H17" s="40">
        <v>5</v>
      </c>
      <c r="I17" s="39">
        <v>14</v>
      </c>
      <c r="J17" s="37">
        <v>1</v>
      </c>
      <c r="K17" s="39">
        <v>18</v>
      </c>
      <c r="L17" s="37">
        <v>6</v>
      </c>
      <c r="M17" s="39">
        <v>13</v>
      </c>
      <c r="N17" s="40" t="s">
        <v>188</v>
      </c>
      <c r="O17" s="39"/>
      <c r="P17" s="40">
        <v>2</v>
      </c>
      <c r="Q17" s="39">
        <v>18</v>
      </c>
      <c r="R17" s="40"/>
      <c r="S17" s="39"/>
      <c r="T17" s="42"/>
      <c r="U17" s="43"/>
      <c r="V17" s="40"/>
      <c r="W17" s="39"/>
      <c r="X17" s="35">
        <v>8</v>
      </c>
    </row>
    <row r="18" spans="1:24" ht="12.75">
      <c r="A18" s="17" t="s">
        <v>21</v>
      </c>
      <c r="B18" s="53" t="s">
        <v>32</v>
      </c>
      <c r="C18" s="38" t="s">
        <v>31</v>
      </c>
      <c r="D18" s="20">
        <f t="shared" si="0"/>
        <v>1</v>
      </c>
      <c r="E18" s="35">
        <f t="shared" si="2"/>
        <v>70</v>
      </c>
      <c r="F18" s="40">
        <v>2</v>
      </c>
      <c r="G18" s="39">
        <v>14</v>
      </c>
      <c r="H18" s="40">
        <v>6</v>
      </c>
      <c r="I18" s="39">
        <v>13</v>
      </c>
      <c r="J18" s="37">
        <v>4</v>
      </c>
      <c r="K18" s="39">
        <v>13</v>
      </c>
      <c r="L18" s="37" t="s">
        <v>189</v>
      </c>
      <c r="M18" s="39"/>
      <c r="N18" s="40">
        <v>1</v>
      </c>
      <c r="O18" s="39">
        <v>14</v>
      </c>
      <c r="P18" s="40">
        <v>3</v>
      </c>
      <c r="Q18" s="39">
        <v>16</v>
      </c>
      <c r="R18" s="40"/>
      <c r="S18" s="39"/>
      <c r="T18" s="42"/>
      <c r="U18" s="43"/>
      <c r="V18" s="40"/>
      <c r="W18" s="39"/>
      <c r="X18" s="35"/>
    </row>
    <row r="19" spans="1:24" ht="12.75">
      <c r="A19" s="17" t="s">
        <v>24</v>
      </c>
      <c r="B19" s="18" t="s">
        <v>33</v>
      </c>
      <c r="C19" s="38" t="s">
        <v>31</v>
      </c>
      <c r="D19" s="20">
        <f t="shared" si="0"/>
        <v>1</v>
      </c>
      <c r="E19" s="35">
        <f t="shared" si="2"/>
        <v>70</v>
      </c>
      <c r="F19" s="40">
        <v>3</v>
      </c>
      <c r="G19" s="39">
        <v>12</v>
      </c>
      <c r="H19" s="40" t="s">
        <v>163</v>
      </c>
      <c r="I19" s="39"/>
      <c r="J19" s="37">
        <v>2</v>
      </c>
      <c r="K19" s="39">
        <v>16</v>
      </c>
      <c r="L19" s="37">
        <v>7</v>
      </c>
      <c r="M19" s="39">
        <v>12</v>
      </c>
      <c r="N19" s="40">
        <v>3</v>
      </c>
      <c r="O19" s="39">
        <v>10</v>
      </c>
      <c r="P19" s="40">
        <v>1</v>
      </c>
      <c r="Q19" s="39">
        <v>20</v>
      </c>
      <c r="R19" s="40"/>
      <c r="S19" s="39"/>
      <c r="T19" s="42"/>
      <c r="U19" s="43"/>
      <c r="V19" s="40"/>
      <c r="W19" s="39"/>
      <c r="X19" s="35"/>
    </row>
    <row r="20" spans="1:24" ht="12.75">
      <c r="A20" s="17" t="s">
        <v>27</v>
      </c>
      <c r="B20" s="18" t="s">
        <v>34</v>
      </c>
      <c r="C20" s="38" t="s">
        <v>19</v>
      </c>
      <c r="D20" s="20">
        <f t="shared" si="0"/>
        <v>1</v>
      </c>
      <c r="E20" s="35">
        <f t="shared" si="2"/>
        <v>44</v>
      </c>
      <c r="F20" s="40">
        <v>1</v>
      </c>
      <c r="G20" s="39">
        <v>16</v>
      </c>
      <c r="H20" s="40">
        <v>4</v>
      </c>
      <c r="I20" s="39">
        <v>15</v>
      </c>
      <c r="J20" s="37" t="s">
        <v>163</v>
      </c>
      <c r="K20" s="39"/>
      <c r="L20" s="37" t="s">
        <v>20</v>
      </c>
      <c r="M20" s="39"/>
      <c r="N20" s="40" t="s">
        <v>20</v>
      </c>
      <c r="O20" s="39"/>
      <c r="P20" s="40">
        <v>6</v>
      </c>
      <c r="Q20" s="39">
        <v>13</v>
      </c>
      <c r="R20" s="40"/>
      <c r="S20" s="39"/>
      <c r="T20" s="42"/>
      <c r="U20" s="43"/>
      <c r="V20" s="40"/>
      <c r="W20" s="39"/>
      <c r="X20" s="35"/>
    </row>
    <row r="21" spans="1:24" ht="12.75">
      <c r="A21" s="17" t="s">
        <v>28</v>
      </c>
      <c r="B21" s="18" t="s">
        <v>42</v>
      </c>
      <c r="C21" s="38" t="s">
        <v>31</v>
      </c>
      <c r="D21" s="20">
        <f t="shared" si="0"/>
        <v>1</v>
      </c>
      <c r="E21" s="35">
        <f t="shared" si="2"/>
        <v>41</v>
      </c>
      <c r="F21" s="40">
        <v>5</v>
      </c>
      <c r="G21" s="39">
        <v>10</v>
      </c>
      <c r="H21" s="40" t="s">
        <v>163</v>
      </c>
      <c r="I21" s="39"/>
      <c r="J21" s="37">
        <v>8</v>
      </c>
      <c r="K21" s="39">
        <v>9</v>
      </c>
      <c r="L21" s="37">
        <v>22</v>
      </c>
      <c r="M21" s="39"/>
      <c r="N21" s="40">
        <v>5</v>
      </c>
      <c r="O21" s="39">
        <v>7</v>
      </c>
      <c r="P21" s="40">
        <v>4</v>
      </c>
      <c r="Q21" s="39">
        <v>15</v>
      </c>
      <c r="R21" s="40"/>
      <c r="S21" s="39"/>
      <c r="T21" s="42"/>
      <c r="U21" s="43"/>
      <c r="V21" s="40"/>
      <c r="W21" s="39"/>
      <c r="X21" s="35"/>
    </row>
    <row r="22" spans="1:24" ht="12.75">
      <c r="A22" s="17" t="s">
        <v>29</v>
      </c>
      <c r="B22" s="18" t="s">
        <v>35</v>
      </c>
      <c r="C22" s="38" t="s">
        <v>36</v>
      </c>
      <c r="D22" s="20">
        <f t="shared" si="0"/>
        <v>1</v>
      </c>
      <c r="E22" s="35">
        <f t="shared" si="2"/>
        <v>35</v>
      </c>
      <c r="F22" s="40">
        <v>6</v>
      </c>
      <c r="G22" s="39">
        <v>9</v>
      </c>
      <c r="H22" s="40" t="s">
        <v>163</v>
      </c>
      <c r="I22" s="39"/>
      <c r="J22" s="37" t="s">
        <v>20</v>
      </c>
      <c r="K22" s="39"/>
      <c r="L22" s="37" t="s">
        <v>20</v>
      </c>
      <c r="M22" s="39"/>
      <c r="N22" s="40">
        <v>2</v>
      </c>
      <c r="O22" s="39">
        <v>12</v>
      </c>
      <c r="P22" s="40">
        <v>5</v>
      </c>
      <c r="Q22" s="39">
        <v>14</v>
      </c>
      <c r="R22" s="40"/>
      <c r="S22" s="39"/>
      <c r="T22" s="42"/>
      <c r="U22" s="43"/>
      <c r="V22" s="40"/>
      <c r="W22" s="39"/>
      <c r="X22" s="35"/>
    </row>
    <row r="23" spans="1:24" ht="12.75">
      <c r="A23" s="17" t="s">
        <v>30</v>
      </c>
      <c r="B23" s="18" t="s">
        <v>37</v>
      </c>
      <c r="C23" s="38" t="s">
        <v>26</v>
      </c>
      <c r="D23" s="20">
        <f t="shared" si="0"/>
        <v>1</v>
      </c>
      <c r="E23" s="35">
        <f t="shared" si="2"/>
        <v>11</v>
      </c>
      <c r="F23" s="40" t="s">
        <v>163</v>
      </c>
      <c r="G23" s="39"/>
      <c r="H23" s="40">
        <v>8</v>
      </c>
      <c r="I23" s="39">
        <v>11</v>
      </c>
      <c r="J23" s="37" t="s">
        <v>20</v>
      </c>
      <c r="K23" s="39"/>
      <c r="L23" s="37" t="s">
        <v>20</v>
      </c>
      <c r="M23" s="39"/>
      <c r="N23" s="40" t="s">
        <v>20</v>
      </c>
      <c r="O23" s="39"/>
      <c r="P23" s="40" t="s">
        <v>20</v>
      </c>
      <c r="Q23" s="39"/>
      <c r="R23" s="40"/>
      <c r="S23" s="39"/>
      <c r="T23" s="42"/>
      <c r="U23" s="43"/>
      <c r="V23" s="40"/>
      <c r="W23" s="39"/>
      <c r="X23" s="35"/>
    </row>
    <row r="24" spans="1:24" ht="12.75">
      <c r="A24" s="17" t="s">
        <v>38</v>
      </c>
      <c r="B24" s="18" t="s">
        <v>182</v>
      </c>
      <c r="C24" s="18" t="s">
        <v>31</v>
      </c>
      <c r="D24" s="20">
        <f t="shared" si="0"/>
        <v>1</v>
      </c>
      <c r="E24" s="35">
        <f t="shared" si="2"/>
        <v>11</v>
      </c>
      <c r="F24" s="40" t="s">
        <v>163</v>
      </c>
      <c r="G24" s="39"/>
      <c r="H24" s="40" t="s">
        <v>20</v>
      </c>
      <c r="I24" s="39"/>
      <c r="J24" s="37" t="s">
        <v>20</v>
      </c>
      <c r="K24" s="39"/>
      <c r="L24" s="37" t="s">
        <v>20</v>
      </c>
      <c r="M24" s="39"/>
      <c r="N24" s="40" t="s">
        <v>20</v>
      </c>
      <c r="O24" s="39"/>
      <c r="P24" s="40">
        <v>8</v>
      </c>
      <c r="Q24" s="39">
        <v>11</v>
      </c>
      <c r="R24" s="40"/>
      <c r="S24" s="39"/>
      <c r="T24" s="42"/>
      <c r="U24" s="43"/>
      <c r="V24" s="40"/>
      <c r="W24" s="39"/>
      <c r="X24" s="35"/>
    </row>
    <row r="25" spans="1:24" ht="12.75">
      <c r="A25" s="17" t="s">
        <v>41</v>
      </c>
      <c r="B25" s="18" t="s">
        <v>39</v>
      </c>
      <c r="C25" s="18" t="s">
        <v>40</v>
      </c>
      <c r="D25" s="20">
        <f t="shared" si="0"/>
        <v>1</v>
      </c>
      <c r="E25" s="35">
        <f>SUM(G25+I25+K25+M25+O25+Q25+S25+W25)</f>
        <v>10</v>
      </c>
      <c r="F25" s="40" t="s">
        <v>163</v>
      </c>
      <c r="G25" s="39"/>
      <c r="H25" s="40" t="s">
        <v>20</v>
      </c>
      <c r="I25" s="39"/>
      <c r="J25" s="37">
        <v>7</v>
      </c>
      <c r="K25" s="39">
        <v>10</v>
      </c>
      <c r="L25" s="37" t="s">
        <v>20</v>
      </c>
      <c r="M25" s="39"/>
      <c r="N25" s="40" t="s">
        <v>20</v>
      </c>
      <c r="O25" s="39"/>
      <c r="P25" s="40" t="s">
        <v>20</v>
      </c>
      <c r="Q25" s="39"/>
      <c r="R25" s="40"/>
      <c r="S25" s="39"/>
      <c r="T25" s="42"/>
      <c r="U25" s="43"/>
      <c r="V25" s="40"/>
      <c r="W25" s="39"/>
      <c r="X25" s="35"/>
    </row>
    <row r="26" spans="1:24" ht="12.75">
      <c r="A26" s="17" t="s">
        <v>43</v>
      </c>
      <c r="B26" s="239" t="s">
        <v>181</v>
      </c>
      <c r="C26" s="54" t="s">
        <v>31</v>
      </c>
      <c r="D26" s="55">
        <f t="shared" si="0"/>
        <v>1</v>
      </c>
      <c r="E26" s="32">
        <f aca="true" t="shared" si="3" ref="E26:E33">SUM(G26+I26+K26+M26+O26+Q26+S26+U26+W26)</f>
        <v>10</v>
      </c>
      <c r="F26" s="40" t="s">
        <v>163</v>
      </c>
      <c r="G26" s="31"/>
      <c r="H26" s="40" t="s">
        <v>20</v>
      </c>
      <c r="I26" s="31"/>
      <c r="J26" s="37" t="s">
        <v>20</v>
      </c>
      <c r="K26" s="31"/>
      <c r="L26" s="29" t="s">
        <v>20</v>
      </c>
      <c r="M26" s="39"/>
      <c r="N26" s="40" t="s">
        <v>20</v>
      </c>
      <c r="O26" s="39"/>
      <c r="P26" s="40">
        <v>9</v>
      </c>
      <c r="Q26" s="39">
        <v>10</v>
      </c>
      <c r="R26" s="40"/>
      <c r="S26" s="39"/>
      <c r="T26" s="42"/>
      <c r="U26" s="43"/>
      <c r="V26" s="40"/>
      <c r="W26" s="39"/>
      <c r="X26" s="35"/>
    </row>
    <row r="27" spans="1:24" ht="12.75">
      <c r="A27" s="56" t="s">
        <v>46</v>
      </c>
      <c r="B27" s="240" t="s">
        <v>44</v>
      </c>
      <c r="C27" s="54" t="s">
        <v>45</v>
      </c>
      <c r="D27" s="55">
        <f t="shared" si="0"/>
        <v>1</v>
      </c>
      <c r="E27" s="32">
        <f t="shared" si="3"/>
        <v>8</v>
      </c>
      <c r="F27" s="40">
        <v>7</v>
      </c>
      <c r="G27" s="31">
        <v>8</v>
      </c>
      <c r="H27" s="40" t="s">
        <v>163</v>
      </c>
      <c r="I27" s="31"/>
      <c r="J27" s="37" t="s">
        <v>20</v>
      </c>
      <c r="K27" s="31"/>
      <c r="L27" s="40" t="s">
        <v>20</v>
      </c>
      <c r="M27" s="39"/>
      <c r="N27" s="40" t="s">
        <v>20</v>
      </c>
      <c r="O27" s="39"/>
      <c r="P27" s="40" t="s">
        <v>20</v>
      </c>
      <c r="Q27" s="39"/>
      <c r="R27" s="40"/>
      <c r="S27" s="39"/>
      <c r="T27" s="42"/>
      <c r="U27" s="43"/>
      <c r="V27" s="40"/>
      <c r="W27" s="39"/>
      <c r="X27" s="35"/>
    </row>
    <row r="28" spans="1:24" ht="12.75">
      <c r="A28" s="56" t="s">
        <v>48</v>
      </c>
      <c r="B28" s="57" t="s">
        <v>47</v>
      </c>
      <c r="C28" s="38" t="s">
        <v>19</v>
      </c>
      <c r="D28" s="55">
        <f t="shared" si="0"/>
        <v>1</v>
      </c>
      <c r="E28" s="32">
        <f t="shared" si="3"/>
        <v>7</v>
      </c>
      <c r="F28" s="40">
        <v>8</v>
      </c>
      <c r="G28" s="31">
        <v>7</v>
      </c>
      <c r="H28" s="29" t="s">
        <v>163</v>
      </c>
      <c r="I28" s="31"/>
      <c r="J28" s="37" t="s">
        <v>20</v>
      </c>
      <c r="K28" s="31"/>
      <c r="L28" s="40" t="s">
        <v>20</v>
      </c>
      <c r="M28" s="39"/>
      <c r="N28" s="40" t="s">
        <v>20</v>
      </c>
      <c r="O28" s="39"/>
      <c r="P28" s="40" t="s">
        <v>20</v>
      </c>
      <c r="Q28" s="39"/>
      <c r="R28" s="40"/>
      <c r="S28" s="39"/>
      <c r="T28" s="42"/>
      <c r="U28" s="43"/>
      <c r="V28" s="40"/>
      <c r="W28" s="39"/>
      <c r="X28" s="35"/>
    </row>
    <row r="29" spans="1:24" ht="12.75">
      <c r="A29" s="17" t="s">
        <v>50</v>
      </c>
      <c r="B29" s="57" t="s">
        <v>49</v>
      </c>
      <c r="C29" s="54" t="s">
        <v>26</v>
      </c>
      <c r="D29" s="55">
        <f t="shared" si="0"/>
        <v>1</v>
      </c>
      <c r="E29" s="32">
        <f t="shared" si="3"/>
        <v>6</v>
      </c>
      <c r="F29" s="40" t="s">
        <v>163</v>
      </c>
      <c r="G29" s="31"/>
      <c r="H29" s="29">
        <v>13</v>
      </c>
      <c r="I29" s="31">
        <v>6</v>
      </c>
      <c r="J29" s="37" t="s">
        <v>20</v>
      </c>
      <c r="K29" s="31"/>
      <c r="L29" s="40" t="s">
        <v>20</v>
      </c>
      <c r="M29" s="39"/>
      <c r="N29" s="40" t="s">
        <v>20</v>
      </c>
      <c r="O29" s="39"/>
      <c r="P29" s="40" t="s">
        <v>20</v>
      </c>
      <c r="Q29" s="39"/>
      <c r="R29" s="40"/>
      <c r="S29" s="39"/>
      <c r="T29" s="42"/>
      <c r="U29" s="43"/>
      <c r="V29" s="40"/>
      <c r="W29" s="39"/>
      <c r="X29" s="35"/>
    </row>
    <row r="30" spans="1:24" ht="12.75">
      <c r="A30" s="17" t="s">
        <v>52</v>
      </c>
      <c r="B30" s="57" t="s">
        <v>51</v>
      </c>
      <c r="C30" s="38" t="s">
        <v>26</v>
      </c>
      <c r="D30" s="55">
        <f t="shared" si="0"/>
        <v>1</v>
      </c>
      <c r="E30" s="32">
        <f t="shared" si="3"/>
        <v>1</v>
      </c>
      <c r="F30" s="40" t="s">
        <v>163</v>
      </c>
      <c r="G30" s="31"/>
      <c r="H30" s="29">
        <v>18</v>
      </c>
      <c r="I30" s="41">
        <v>1</v>
      </c>
      <c r="J30" s="37" t="s">
        <v>20</v>
      </c>
      <c r="K30" s="31"/>
      <c r="L30" s="40" t="s">
        <v>20</v>
      </c>
      <c r="M30" s="39"/>
      <c r="N30" s="40" t="s">
        <v>20</v>
      </c>
      <c r="O30" s="39"/>
      <c r="P30" s="40" t="s">
        <v>20</v>
      </c>
      <c r="Q30" s="39"/>
      <c r="R30" s="40"/>
      <c r="S30" s="39"/>
      <c r="T30" s="42"/>
      <c r="U30" s="43"/>
      <c r="V30" s="40"/>
      <c r="W30" s="39"/>
      <c r="X30" s="35"/>
    </row>
    <row r="31" spans="1:24" ht="12.75">
      <c r="A31" s="17" t="s">
        <v>54</v>
      </c>
      <c r="B31" s="57" t="s">
        <v>53</v>
      </c>
      <c r="C31" s="58" t="s">
        <v>26</v>
      </c>
      <c r="D31" s="55">
        <f t="shared" si="0"/>
        <v>1</v>
      </c>
      <c r="E31" s="32">
        <f t="shared" si="3"/>
        <v>0</v>
      </c>
      <c r="F31" s="40" t="s">
        <v>163</v>
      </c>
      <c r="G31" s="31"/>
      <c r="H31" s="29">
        <v>22</v>
      </c>
      <c r="I31" s="59"/>
      <c r="J31" s="37" t="s">
        <v>20</v>
      </c>
      <c r="K31" s="60"/>
      <c r="L31" s="61" t="s">
        <v>20</v>
      </c>
      <c r="M31" s="39"/>
      <c r="N31" s="40" t="s">
        <v>20</v>
      </c>
      <c r="O31" s="39"/>
      <c r="P31" s="40" t="s">
        <v>20</v>
      </c>
      <c r="Q31" s="39"/>
      <c r="R31" s="40"/>
      <c r="S31" s="39"/>
      <c r="T31" s="42"/>
      <c r="U31" s="43"/>
      <c r="V31" s="40"/>
      <c r="W31" s="39"/>
      <c r="X31" s="35"/>
    </row>
    <row r="32" spans="1:24" ht="12.75">
      <c r="A32" s="56" t="s">
        <v>56</v>
      </c>
      <c r="B32" s="57" t="s">
        <v>55</v>
      </c>
      <c r="C32" s="58" t="s">
        <v>26</v>
      </c>
      <c r="D32" s="55">
        <f t="shared" si="0"/>
        <v>1</v>
      </c>
      <c r="E32" s="32">
        <f t="shared" si="3"/>
        <v>0</v>
      </c>
      <c r="F32" s="40" t="s">
        <v>163</v>
      </c>
      <c r="G32" s="31"/>
      <c r="H32" s="29">
        <v>24</v>
      </c>
      <c r="I32" s="59"/>
      <c r="J32" s="37" t="s">
        <v>20</v>
      </c>
      <c r="K32" s="60"/>
      <c r="L32" s="61" t="s">
        <v>20</v>
      </c>
      <c r="M32" s="39"/>
      <c r="N32" s="40" t="s">
        <v>20</v>
      </c>
      <c r="O32" s="39"/>
      <c r="P32" s="40" t="s">
        <v>20</v>
      </c>
      <c r="Q32" s="39"/>
      <c r="R32" s="40"/>
      <c r="S32" s="39"/>
      <c r="T32" s="42"/>
      <c r="U32" s="43"/>
      <c r="V32" s="40"/>
      <c r="W32" s="39"/>
      <c r="X32" s="35"/>
    </row>
    <row r="33" spans="1:24" ht="12.75">
      <c r="A33" s="17" t="s">
        <v>58</v>
      </c>
      <c r="B33" s="62" t="s">
        <v>57</v>
      </c>
      <c r="C33" s="18" t="s">
        <v>26</v>
      </c>
      <c r="D33" s="55">
        <f t="shared" si="0"/>
        <v>1</v>
      </c>
      <c r="E33" s="32">
        <f t="shared" si="3"/>
        <v>0</v>
      </c>
      <c r="F33" s="63" t="s">
        <v>163</v>
      </c>
      <c r="G33" s="64"/>
      <c r="H33" s="63">
        <v>27</v>
      </c>
      <c r="I33" s="64"/>
      <c r="J33" s="63" t="s">
        <v>20</v>
      </c>
      <c r="K33" s="64"/>
      <c r="L33" s="65" t="s">
        <v>20</v>
      </c>
      <c r="M33" s="66"/>
      <c r="N33" s="65" t="s">
        <v>20</v>
      </c>
      <c r="O33" s="66"/>
      <c r="P33" s="65" t="s">
        <v>20</v>
      </c>
      <c r="Q33" s="66"/>
      <c r="R33" s="65"/>
      <c r="S33" s="66"/>
      <c r="T33" s="67"/>
      <c r="U33" s="68"/>
      <c r="V33" s="65"/>
      <c r="W33" s="66"/>
      <c r="X33" s="35"/>
    </row>
    <row r="34" spans="1:24" ht="29.25">
      <c r="A34" s="17"/>
      <c r="B34" s="69" t="s">
        <v>59</v>
      </c>
      <c r="C34" s="69"/>
      <c r="D34" s="70">
        <f t="shared" si="0"/>
        <v>0</v>
      </c>
      <c r="E34" s="71"/>
      <c r="F34" s="72" t="s">
        <v>15</v>
      </c>
      <c r="G34" s="73" t="s">
        <v>16</v>
      </c>
      <c r="H34" s="72" t="s">
        <v>15</v>
      </c>
      <c r="I34" s="73" t="s">
        <v>16</v>
      </c>
      <c r="J34" s="72" t="s">
        <v>15</v>
      </c>
      <c r="K34" s="73" t="s">
        <v>16</v>
      </c>
      <c r="L34" s="72" t="s">
        <v>15</v>
      </c>
      <c r="M34" s="73" t="s">
        <v>16</v>
      </c>
      <c r="N34" s="72" t="s">
        <v>15</v>
      </c>
      <c r="O34" s="73" t="s">
        <v>16</v>
      </c>
      <c r="P34" s="72" t="s">
        <v>15</v>
      </c>
      <c r="Q34" s="73" t="s">
        <v>16</v>
      </c>
      <c r="R34" s="72" t="s">
        <v>15</v>
      </c>
      <c r="S34" s="73" t="s">
        <v>16</v>
      </c>
      <c r="T34" s="74" t="s">
        <v>15</v>
      </c>
      <c r="U34" s="75" t="s">
        <v>16</v>
      </c>
      <c r="V34" s="72" t="s">
        <v>15</v>
      </c>
      <c r="W34" s="73" t="s">
        <v>16</v>
      </c>
      <c r="X34" s="71">
        <f>Z34+AA34</f>
        <v>0</v>
      </c>
    </row>
    <row r="35" spans="1:24" ht="12.75">
      <c r="A35" s="17" t="s">
        <v>17</v>
      </c>
      <c r="B35" s="38" t="s">
        <v>60</v>
      </c>
      <c r="C35" s="19" t="s">
        <v>31</v>
      </c>
      <c r="D35" s="20">
        <f t="shared" si="0"/>
        <v>1</v>
      </c>
      <c r="E35" s="76">
        <f>SUM(G35+I35+K35+M35+O35+Q35+S35+U35+W35)</f>
        <v>49</v>
      </c>
      <c r="F35" s="37">
        <v>1</v>
      </c>
      <c r="G35" s="77">
        <v>10</v>
      </c>
      <c r="H35" s="37">
        <v>7</v>
      </c>
      <c r="I35" s="77">
        <v>12</v>
      </c>
      <c r="J35" s="37">
        <v>1</v>
      </c>
      <c r="K35" s="77">
        <v>9</v>
      </c>
      <c r="L35" s="37" t="s">
        <v>163</v>
      </c>
      <c r="M35" s="77"/>
      <c r="N35" s="37">
        <v>1</v>
      </c>
      <c r="O35" s="77">
        <v>9</v>
      </c>
      <c r="P35" s="37">
        <v>2</v>
      </c>
      <c r="Q35" s="77">
        <v>9</v>
      </c>
      <c r="R35" s="37"/>
      <c r="S35" s="77"/>
      <c r="T35" s="78"/>
      <c r="U35" s="79"/>
      <c r="V35" s="37"/>
      <c r="W35" s="77"/>
      <c r="X35" s="76"/>
    </row>
    <row r="36" spans="1:24" ht="12.75">
      <c r="A36" s="17" t="s">
        <v>21</v>
      </c>
      <c r="B36" s="38" t="s">
        <v>61</v>
      </c>
      <c r="C36" s="38" t="s">
        <v>23</v>
      </c>
      <c r="D36" s="20">
        <f t="shared" si="0"/>
        <v>1</v>
      </c>
      <c r="E36" s="35">
        <f>SUM(G36+I36+K36+M36+O36+Q36+S36+U36+W36)</f>
        <v>16</v>
      </c>
      <c r="F36" s="29">
        <v>2</v>
      </c>
      <c r="G36" s="33">
        <v>8</v>
      </c>
      <c r="H36" s="29" t="s">
        <v>163</v>
      </c>
      <c r="I36" s="33"/>
      <c r="J36" s="29" t="s">
        <v>20</v>
      </c>
      <c r="K36" s="33"/>
      <c r="L36" s="29" t="s">
        <v>20</v>
      </c>
      <c r="M36" s="33"/>
      <c r="N36" s="37">
        <v>2</v>
      </c>
      <c r="O36" s="33">
        <v>8</v>
      </c>
      <c r="P36" s="29" t="s">
        <v>20</v>
      </c>
      <c r="Q36" s="33"/>
      <c r="R36" s="37"/>
      <c r="S36" s="33"/>
      <c r="T36" s="34"/>
      <c r="U36" s="32"/>
      <c r="V36" s="29"/>
      <c r="W36" s="33"/>
      <c r="X36" s="76"/>
    </row>
    <row r="37" spans="1:24" ht="12.75">
      <c r="A37" s="17" t="s">
        <v>24</v>
      </c>
      <c r="B37" s="38" t="s">
        <v>183</v>
      </c>
      <c r="C37" s="38" t="s">
        <v>31</v>
      </c>
      <c r="D37" s="20">
        <f t="shared" si="0"/>
        <v>1</v>
      </c>
      <c r="E37" s="35">
        <f>SUM(G37+I37+K37+M37+O37+Q37+S37+W37)</f>
        <v>11</v>
      </c>
      <c r="F37" s="29" t="s">
        <v>163</v>
      </c>
      <c r="G37" s="33"/>
      <c r="H37" s="29" t="s">
        <v>20</v>
      </c>
      <c r="I37" s="33"/>
      <c r="J37" s="29" t="s">
        <v>20</v>
      </c>
      <c r="K37" s="33"/>
      <c r="L37" s="29" t="s">
        <v>20</v>
      </c>
      <c r="M37" s="33"/>
      <c r="N37" s="37" t="s">
        <v>20</v>
      </c>
      <c r="O37" s="33"/>
      <c r="P37" s="29">
        <v>1</v>
      </c>
      <c r="Q37" s="33">
        <v>11</v>
      </c>
      <c r="R37" s="37"/>
      <c r="S37" s="33"/>
      <c r="T37" s="34"/>
      <c r="U37" s="32"/>
      <c r="V37" s="29"/>
      <c r="W37" s="33"/>
      <c r="X37" s="76"/>
    </row>
    <row r="38" spans="1:24" ht="12.75">
      <c r="A38" s="17" t="s">
        <v>27</v>
      </c>
      <c r="B38" s="38" t="s">
        <v>62</v>
      </c>
      <c r="C38" s="18" t="s">
        <v>26</v>
      </c>
      <c r="D38" s="20">
        <f t="shared" si="0"/>
        <v>1</v>
      </c>
      <c r="E38" s="35">
        <f>SUM(G38+I38+K38+M38+O38+Q38+S38+U38+W38)</f>
        <v>10</v>
      </c>
      <c r="F38" s="29" t="s">
        <v>163</v>
      </c>
      <c r="G38" s="33"/>
      <c r="H38" s="29">
        <v>9</v>
      </c>
      <c r="I38" s="33">
        <v>10</v>
      </c>
      <c r="J38" s="29" t="s">
        <v>20</v>
      </c>
      <c r="K38" s="33"/>
      <c r="L38" s="29" t="s">
        <v>20</v>
      </c>
      <c r="M38" s="33"/>
      <c r="N38" s="29" t="s">
        <v>20</v>
      </c>
      <c r="O38" s="33"/>
      <c r="P38" s="29" t="s">
        <v>20</v>
      </c>
      <c r="Q38" s="33"/>
      <c r="R38" s="37"/>
      <c r="S38" s="33"/>
      <c r="T38" s="34"/>
      <c r="U38" s="32"/>
      <c r="V38" s="29"/>
      <c r="W38" s="33"/>
      <c r="X38" s="76"/>
    </row>
    <row r="39" spans="1:24" ht="12.75">
      <c r="A39" s="17" t="s">
        <v>28</v>
      </c>
      <c r="B39" s="38" t="s">
        <v>63</v>
      </c>
      <c r="C39" s="18" t="s">
        <v>26</v>
      </c>
      <c r="D39" s="20">
        <f t="shared" si="0"/>
        <v>1</v>
      </c>
      <c r="E39" s="35">
        <f>SUM(G39+I39+K39+M39+O39+Q39+S39+U39+W39)</f>
        <v>8</v>
      </c>
      <c r="F39" s="29" t="s">
        <v>163</v>
      </c>
      <c r="G39" s="33"/>
      <c r="H39" s="37">
        <v>11</v>
      </c>
      <c r="I39" s="33">
        <v>8</v>
      </c>
      <c r="J39" s="29" t="s">
        <v>20</v>
      </c>
      <c r="K39" s="33"/>
      <c r="L39" s="29" t="s">
        <v>20</v>
      </c>
      <c r="M39" s="33"/>
      <c r="N39" s="29" t="s">
        <v>20</v>
      </c>
      <c r="O39" s="33"/>
      <c r="P39" s="29" t="s">
        <v>20</v>
      </c>
      <c r="Q39" s="33"/>
      <c r="R39" s="37"/>
      <c r="S39" s="33"/>
      <c r="T39" s="34"/>
      <c r="U39" s="32"/>
      <c r="V39" s="29"/>
      <c r="W39" s="33"/>
      <c r="X39" s="76"/>
    </row>
    <row r="40" spans="1:24" ht="12.75">
      <c r="A40" s="17" t="s">
        <v>29</v>
      </c>
      <c r="B40" s="38" t="s">
        <v>64</v>
      </c>
      <c r="C40" s="18" t="s">
        <v>26</v>
      </c>
      <c r="D40" s="20">
        <f t="shared" si="0"/>
        <v>1</v>
      </c>
      <c r="E40" s="35">
        <f>SUM(G40+I40+K40+M40+O40+Q40+S40+U40+W40)</f>
        <v>7</v>
      </c>
      <c r="F40" s="29" t="s">
        <v>163</v>
      </c>
      <c r="G40" s="33"/>
      <c r="H40" s="37">
        <v>12</v>
      </c>
      <c r="I40" s="33">
        <v>7</v>
      </c>
      <c r="J40" s="37" t="s">
        <v>20</v>
      </c>
      <c r="K40" s="33"/>
      <c r="L40" s="29" t="s">
        <v>20</v>
      </c>
      <c r="M40" s="33"/>
      <c r="N40" s="37" t="s">
        <v>20</v>
      </c>
      <c r="O40" s="33"/>
      <c r="P40" s="29" t="s">
        <v>20</v>
      </c>
      <c r="Q40" s="33"/>
      <c r="R40" s="37"/>
      <c r="S40" s="33"/>
      <c r="T40" s="34"/>
      <c r="U40" s="32"/>
      <c r="V40" s="29"/>
      <c r="W40" s="33"/>
      <c r="X40" s="76"/>
    </row>
    <row r="41" spans="1:24" ht="12.75">
      <c r="A41" s="17" t="s">
        <v>30</v>
      </c>
      <c r="B41" s="38" t="s">
        <v>65</v>
      </c>
      <c r="C41" s="38" t="s">
        <v>26</v>
      </c>
      <c r="D41" s="20">
        <f aca="true" t="shared" si="4" ref="D41:D74">COUNTIF(F41:W41,"*)")</f>
        <v>1</v>
      </c>
      <c r="E41" s="35">
        <f>SUM(G41+I41+K41+M41+O41+Q41+S41+U41+W41)</f>
        <v>5</v>
      </c>
      <c r="F41" s="29" t="s">
        <v>163</v>
      </c>
      <c r="G41" s="33"/>
      <c r="H41" s="29">
        <v>14</v>
      </c>
      <c r="I41" s="33">
        <v>5</v>
      </c>
      <c r="J41" s="37" t="s">
        <v>20</v>
      </c>
      <c r="K41" s="33"/>
      <c r="L41" s="29" t="s">
        <v>20</v>
      </c>
      <c r="M41" s="33"/>
      <c r="N41" s="37" t="s">
        <v>20</v>
      </c>
      <c r="O41" s="33"/>
      <c r="P41" s="29" t="s">
        <v>20</v>
      </c>
      <c r="Q41" s="33"/>
      <c r="R41" s="37"/>
      <c r="S41" s="33"/>
      <c r="T41" s="34"/>
      <c r="U41" s="32"/>
      <c r="V41" s="29"/>
      <c r="W41" s="33"/>
      <c r="X41" s="76"/>
    </row>
    <row r="42" spans="1:24" ht="12.75">
      <c r="A42" s="17" t="s">
        <v>38</v>
      </c>
      <c r="B42" s="38" t="s">
        <v>66</v>
      </c>
      <c r="C42" s="18" t="s">
        <v>26</v>
      </c>
      <c r="D42" s="20">
        <f t="shared" si="4"/>
        <v>1</v>
      </c>
      <c r="E42" s="35">
        <f>SUM(G42+I42+K42+M42+O42+Q42+S42+W42)</f>
        <v>3</v>
      </c>
      <c r="F42" s="29" t="s">
        <v>163</v>
      </c>
      <c r="G42" s="33"/>
      <c r="H42" s="29">
        <v>16</v>
      </c>
      <c r="I42" s="33">
        <v>3</v>
      </c>
      <c r="J42" s="37" t="s">
        <v>20</v>
      </c>
      <c r="K42" s="33"/>
      <c r="L42" s="29" t="s">
        <v>20</v>
      </c>
      <c r="M42" s="33"/>
      <c r="N42" s="37" t="s">
        <v>20</v>
      </c>
      <c r="O42" s="33"/>
      <c r="P42" s="29" t="s">
        <v>20</v>
      </c>
      <c r="Q42" s="33"/>
      <c r="R42" s="37"/>
      <c r="S42" s="33"/>
      <c r="T42" s="34"/>
      <c r="U42" s="32"/>
      <c r="V42" s="29"/>
      <c r="W42" s="33"/>
      <c r="X42" s="76"/>
    </row>
    <row r="43" spans="1:24" ht="12.75">
      <c r="A43" s="17" t="s">
        <v>41</v>
      </c>
      <c r="B43" s="38"/>
      <c r="C43" s="18"/>
      <c r="D43" s="20">
        <f t="shared" si="4"/>
        <v>0</v>
      </c>
      <c r="E43" s="35">
        <f>SUM(G43+I43+K43+M43+O43+Q43+S43+W43)</f>
        <v>0</v>
      </c>
      <c r="F43" s="29"/>
      <c r="G43" s="33"/>
      <c r="H43" s="29"/>
      <c r="I43" s="33"/>
      <c r="J43" s="37"/>
      <c r="K43" s="33"/>
      <c r="L43" s="29"/>
      <c r="M43" s="33"/>
      <c r="N43" s="37"/>
      <c r="O43" s="33"/>
      <c r="P43" s="29"/>
      <c r="Q43" s="33"/>
      <c r="R43" s="37"/>
      <c r="S43" s="33"/>
      <c r="T43" s="34"/>
      <c r="U43" s="32"/>
      <c r="V43" s="29"/>
      <c r="W43" s="33"/>
      <c r="X43" s="76"/>
    </row>
    <row r="44" spans="1:24" ht="12.75">
      <c r="A44" s="17" t="s">
        <v>43</v>
      </c>
      <c r="B44" s="38"/>
      <c r="C44" s="38"/>
      <c r="D44" s="20">
        <f t="shared" si="4"/>
        <v>0</v>
      </c>
      <c r="E44" s="35">
        <f>SUM(G44+I44+K44+M44+O44+Q44+S44+W44)</f>
        <v>0</v>
      </c>
      <c r="F44" s="29"/>
      <c r="G44" s="33"/>
      <c r="H44" s="29"/>
      <c r="I44" s="33"/>
      <c r="J44" s="37"/>
      <c r="K44" s="33"/>
      <c r="L44" s="29"/>
      <c r="M44" s="33"/>
      <c r="N44" s="37"/>
      <c r="O44" s="33"/>
      <c r="P44" s="29"/>
      <c r="Q44" s="33"/>
      <c r="R44" s="37"/>
      <c r="S44" s="33"/>
      <c r="T44" s="34"/>
      <c r="U44" s="32"/>
      <c r="V44" s="29"/>
      <c r="W44" s="33"/>
      <c r="X44" s="76"/>
    </row>
    <row r="45" spans="1:24" ht="12.75">
      <c r="A45" s="17"/>
      <c r="B45" s="38"/>
      <c r="C45" s="18"/>
      <c r="D45" s="20">
        <f t="shared" si="4"/>
        <v>0</v>
      </c>
      <c r="E45" s="35">
        <f>SUM(G45+I45+K45+M45+O45+Q45+S45+W45)</f>
        <v>0</v>
      </c>
      <c r="F45" s="29"/>
      <c r="G45" s="33"/>
      <c r="H45" s="29"/>
      <c r="I45" s="33"/>
      <c r="J45" s="37"/>
      <c r="K45" s="33"/>
      <c r="L45" s="29"/>
      <c r="M45" s="33"/>
      <c r="N45" s="37"/>
      <c r="O45" s="33"/>
      <c r="P45" s="29"/>
      <c r="Q45" s="33"/>
      <c r="R45" s="37"/>
      <c r="S45" s="33"/>
      <c r="T45" s="34"/>
      <c r="U45" s="32"/>
      <c r="V45" s="29"/>
      <c r="W45" s="33"/>
      <c r="X45" s="76"/>
    </row>
    <row r="46" spans="1:24" ht="12.75">
      <c r="A46" s="44"/>
      <c r="B46" s="45"/>
      <c r="C46" s="45"/>
      <c r="D46" s="46">
        <f t="shared" si="4"/>
        <v>0</v>
      </c>
      <c r="E46" s="47">
        <f>SUM(G46+I46+K46+M46+O46+Q46+S46+W46)</f>
        <v>0</v>
      </c>
      <c r="F46" s="48"/>
      <c r="G46" s="49"/>
      <c r="H46" s="80"/>
      <c r="I46" s="49"/>
      <c r="J46" s="50"/>
      <c r="K46" s="49"/>
      <c r="L46" s="50"/>
      <c r="M46" s="49"/>
      <c r="N46" s="81"/>
      <c r="O46" s="49"/>
      <c r="P46" s="48"/>
      <c r="Q46" s="49"/>
      <c r="R46" s="48"/>
      <c r="S46" s="49"/>
      <c r="T46" s="51"/>
      <c r="U46" s="52"/>
      <c r="V46" s="48"/>
      <c r="W46" s="49"/>
      <c r="X46" s="82"/>
    </row>
    <row r="47" spans="1:24" ht="12.75">
      <c r="A47" s="17" t="s">
        <v>17</v>
      </c>
      <c r="B47" s="38" t="s">
        <v>67</v>
      </c>
      <c r="C47" s="18" t="s">
        <v>31</v>
      </c>
      <c r="D47" s="20">
        <f t="shared" si="4"/>
        <v>1</v>
      </c>
      <c r="E47" s="35">
        <f aca="true" t="shared" si="5" ref="E47:E64">SUM(G47+I47+K47+M47+O47+Q47+S47+U47+W47)</f>
        <v>66</v>
      </c>
      <c r="F47" s="29">
        <v>2</v>
      </c>
      <c r="G47" s="33">
        <v>14</v>
      </c>
      <c r="H47" s="37">
        <v>7</v>
      </c>
      <c r="I47" s="33">
        <v>12</v>
      </c>
      <c r="J47" s="37">
        <v>7</v>
      </c>
      <c r="K47" s="33">
        <v>12</v>
      </c>
      <c r="L47" s="29" t="s">
        <v>190</v>
      </c>
      <c r="M47" s="33"/>
      <c r="N47" s="37">
        <v>3</v>
      </c>
      <c r="O47" s="33">
        <v>8</v>
      </c>
      <c r="P47" s="29">
        <v>1</v>
      </c>
      <c r="Q47" s="33">
        <v>20</v>
      </c>
      <c r="R47" s="29"/>
      <c r="S47" s="33"/>
      <c r="T47" s="34"/>
      <c r="U47" s="32"/>
      <c r="V47" s="29"/>
      <c r="W47" s="33"/>
      <c r="X47" s="35">
        <v>6</v>
      </c>
    </row>
    <row r="48" spans="1:24" ht="12.75">
      <c r="A48" s="83" t="s">
        <v>21</v>
      </c>
      <c r="B48" s="38" t="s">
        <v>68</v>
      </c>
      <c r="C48" s="38" t="s">
        <v>36</v>
      </c>
      <c r="D48" s="20">
        <f t="shared" si="4"/>
        <v>1</v>
      </c>
      <c r="E48" s="35">
        <f t="shared" si="5"/>
        <v>56</v>
      </c>
      <c r="F48" s="29">
        <v>1</v>
      </c>
      <c r="G48" s="33">
        <v>16</v>
      </c>
      <c r="H48" s="29" t="s">
        <v>163</v>
      </c>
      <c r="I48" s="33"/>
      <c r="J48" s="29">
        <v>6</v>
      </c>
      <c r="K48" s="33">
        <v>13</v>
      </c>
      <c r="L48" s="29">
        <v>21</v>
      </c>
      <c r="M48" s="33"/>
      <c r="N48" s="29">
        <v>1</v>
      </c>
      <c r="O48" s="33">
        <v>12</v>
      </c>
      <c r="P48" s="29">
        <v>4</v>
      </c>
      <c r="Q48" s="33">
        <v>15</v>
      </c>
      <c r="R48" s="37"/>
      <c r="S48" s="33"/>
      <c r="T48" s="34"/>
      <c r="U48" s="32"/>
      <c r="V48" s="29"/>
      <c r="W48" s="33"/>
      <c r="X48" s="35"/>
    </row>
    <row r="49" spans="1:24" ht="12.75">
      <c r="A49" s="17" t="s">
        <v>24</v>
      </c>
      <c r="B49" s="38" t="s">
        <v>69</v>
      </c>
      <c r="C49" s="38" t="s">
        <v>36</v>
      </c>
      <c r="D49" s="20">
        <f t="shared" si="4"/>
        <v>1</v>
      </c>
      <c r="E49" s="35">
        <f t="shared" si="5"/>
        <v>44</v>
      </c>
      <c r="F49" s="29">
        <v>7</v>
      </c>
      <c r="G49" s="33">
        <v>8</v>
      </c>
      <c r="H49" s="37" t="s">
        <v>163</v>
      </c>
      <c r="I49" s="33"/>
      <c r="J49" s="29" t="s">
        <v>20</v>
      </c>
      <c r="K49" s="33"/>
      <c r="L49" s="29">
        <v>11</v>
      </c>
      <c r="M49" s="33">
        <v>8</v>
      </c>
      <c r="N49" s="29">
        <v>2</v>
      </c>
      <c r="O49" s="33">
        <v>10</v>
      </c>
      <c r="P49" s="29">
        <v>2</v>
      </c>
      <c r="Q49" s="33">
        <v>18</v>
      </c>
      <c r="R49" s="37"/>
      <c r="S49" s="33"/>
      <c r="T49" s="78"/>
      <c r="U49" s="79"/>
      <c r="V49" s="37"/>
      <c r="W49" s="33"/>
      <c r="X49" s="35"/>
    </row>
    <row r="50" spans="1:24" ht="12.75">
      <c r="A50" s="83" t="s">
        <v>27</v>
      </c>
      <c r="B50" s="38" t="s">
        <v>70</v>
      </c>
      <c r="C50" s="18" t="s">
        <v>19</v>
      </c>
      <c r="D50" s="20">
        <f t="shared" si="4"/>
        <v>1</v>
      </c>
      <c r="E50" s="35">
        <f t="shared" si="5"/>
        <v>36</v>
      </c>
      <c r="F50" s="29">
        <v>3</v>
      </c>
      <c r="G50" s="33">
        <v>12</v>
      </c>
      <c r="H50" s="37">
        <v>15</v>
      </c>
      <c r="I50" s="33">
        <v>4</v>
      </c>
      <c r="J50" s="29">
        <v>9</v>
      </c>
      <c r="K50" s="33">
        <v>10</v>
      </c>
      <c r="L50" s="29" t="s">
        <v>163</v>
      </c>
      <c r="M50" s="33"/>
      <c r="N50" s="29" t="s">
        <v>20</v>
      </c>
      <c r="O50" s="33"/>
      <c r="P50" s="29">
        <v>9</v>
      </c>
      <c r="Q50" s="33">
        <v>10</v>
      </c>
      <c r="R50" s="37"/>
      <c r="S50" s="33"/>
      <c r="T50" s="34"/>
      <c r="U50" s="32"/>
      <c r="V50" s="29"/>
      <c r="W50" s="33"/>
      <c r="X50" s="35"/>
    </row>
    <row r="51" spans="1:24" ht="12.75">
      <c r="A51" s="17" t="s">
        <v>28</v>
      </c>
      <c r="B51" s="38" t="s">
        <v>71</v>
      </c>
      <c r="C51" s="38" t="s">
        <v>36</v>
      </c>
      <c r="D51" s="20">
        <f t="shared" si="4"/>
        <v>1</v>
      </c>
      <c r="E51" s="35">
        <f t="shared" si="5"/>
        <v>19</v>
      </c>
      <c r="F51" s="29">
        <v>6</v>
      </c>
      <c r="G51" s="39">
        <v>9</v>
      </c>
      <c r="H51" s="29" t="s">
        <v>163</v>
      </c>
      <c r="I51" s="33"/>
      <c r="J51" s="29" t="s">
        <v>20</v>
      </c>
      <c r="K51" s="33"/>
      <c r="L51" s="29">
        <v>15</v>
      </c>
      <c r="M51" s="33">
        <v>4</v>
      </c>
      <c r="N51" s="40">
        <v>4</v>
      </c>
      <c r="O51" s="39">
        <v>6</v>
      </c>
      <c r="P51" s="29">
        <v>11</v>
      </c>
      <c r="Q51" s="39"/>
      <c r="R51" s="40"/>
      <c r="S51" s="39"/>
      <c r="T51" s="42"/>
      <c r="U51" s="43"/>
      <c r="V51" s="40"/>
      <c r="W51" s="39"/>
      <c r="X51" s="35"/>
    </row>
    <row r="52" spans="1:24" ht="12.75">
      <c r="A52" s="83" t="s">
        <v>29</v>
      </c>
      <c r="B52" s="38" t="s">
        <v>72</v>
      </c>
      <c r="C52" s="38" t="s">
        <v>19</v>
      </c>
      <c r="D52" s="20">
        <f t="shared" si="4"/>
        <v>1</v>
      </c>
      <c r="E52" s="35">
        <f t="shared" si="5"/>
        <v>16</v>
      </c>
      <c r="F52" s="29">
        <v>5</v>
      </c>
      <c r="G52" s="33">
        <v>10</v>
      </c>
      <c r="H52" s="29" t="s">
        <v>163</v>
      </c>
      <c r="I52" s="33"/>
      <c r="J52" s="29">
        <v>13</v>
      </c>
      <c r="K52" s="33">
        <v>6</v>
      </c>
      <c r="L52" s="29" t="s">
        <v>20</v>
      </c>
      <c r="M52" s="33"/>
      <c r="N52" s="29" t="s">
        <v>20</v>
      </c>
      <c r="O52" s="33"/>
      <c r="P52" s="29" t="s">
        <v>20</v>
      </c>
      <c r="Q52" s="33"/>
      <c r="R52" s="29"/>
      <c r="S52" s="33"/>
      <c r="T52" s="34"/>
      <c r="U52" s="32"/>
      <c r="V52" s="29"/>
      <c r="W52" s="33"/>
      <c r="X52" s="35"/>
    </row>
    <row r="53" spans="1:24" ht="12.75">
      <c r="A53" s="17" t="s">
        <v>30</v>
      </c>
      <c r="B53" s="38" t="s">
        <v>184</v>
      </c>
      <c r="C53" s="38" t="s">
        <v>31</v>
      </c>
      <c r="D53" s="20">
        <f t="shared" si="4"/>
        <v>1</v>
      </c>
      <c r="E53" s="35">
        <f t="shared" si="5"/>
        <v>16</v>
      </c>
      <c r="F53" s="29" t="s">
        <v>163</v>
      </c>
      <c r="G53" s="39"/>
      <c r="H53" s="40" t="s">
        <v>20</v>
      </c>
      <c r="I53" s="39"/>
      <c r="J53" s="40" t="s">
        <v>20</v>
      </c>
      <c r="K53" s="39"/>
      <c r="L53" s="40" t="s">
        <v>20</v>
      </c>
      <c r="M53" s="39"/>
      <c r="N53" s="29" t="s">
        <v>20</v>
      </c>
      <c r="O53" s="33"/>
      <c r="P53" s="29">
        <v>3</v>
      </c>
      <c r="Q53" s="33">
        <v>16</v>
      </c>
      <c r="R53" s="29"/>
      <c r="S53" s="33"/>
      <c r="T53" s="34"/>
      <c r="U53" s="32"/>
      <c r="V53" s="29"/>
      <c r="W53" s="33"/>
      <c r="X53" s="35"/>
    </row>
    <row r="54" spans="1:24" ht="12.75">
      <c r="A54" s="83" t="s">
        <v>38</v>
      </c>
      <c r="B54" s="38" t="s">
        <v>185</v>
      </c>
      <c r="C54" s="38" t="s">
        <v>154</v>
      </c>
      <c r="D54" s="20">
        <f t="shared" si="4"/>
        <v>1</v>
      </c>
      <c r="E54" s="35">
        <f t="shared" si="5"/>
        <v>14</v>
      </c>
      <c r="F54" s="29" t="s">
        <v>163</v>
      </c>
      <c r="G54" s="33"/>
      <c r="H54" s="29" t="s">
        <v>20</v>
      </c>
      <c r="I54" s="33"/>
      <c r="J54" s="29" t="s">
        <v>20</v>
      </c>
      <c r="K54" s="33"/>
      <c r="L54" s="29" t="s">
        <v>20</v>
      </c>
      <c r="M54" s="33"/>
      <c r="N54" s="29" t="s">
        <v>20</v>
      </c>
      <c r="O54" s="33"/>
      <c r="P54" s="29">
        <v>5</v>
      </c>
      <c r="Q54" s="33">
        <v>14</v>
      </c>
      <c r="R54" s="37"/>
      <c r="S54" s="33"/>
      <c r="T54" s="34"/>
      <c r="U54" s="32"/>
      <c r="V54" s="29"/>
      <c r="W54" s="33"/>
      <c r="X54" s="35"/>
    </row>
    <row r="55" spans="1:24" ht="12.75">
      <c r="A55" s="17" t="s">
        <v>41</v>
      </c>
      <c r="B55" s="84" t="s">
        <v>73</v>
      </c>
      <c r="C55" s="18" t="s">
        <v>45</v>
      </c>
      <c r="D55" s="20">
        <f t="shared" si="4"/>
        <v>1</v>
      </c>
      <c r="E55" s="35">
        <f t="shared" si="5"/>
        <v>11</v>
      </c>
      <c r="F55" s="29">
        <v>4</v>
      </c>
      <c r="G55" s="33">
        <v>11</v>
      </c>
      <c r="H55" s="29" t="s">
        <v>163</v>
      </c>
      <c r="I55" s="39"/>
      <c r="J55" s="40" t="s">
        <v>20</v>
      </c>
      <c r="K55" s="39"/>
      <c r="L55" s="40" t="s">
        <v>20</v>
      </c>
      <c r="M55" s="39"/>
      <c r="N55" s="40" t="s">
        <v>20</v>
      </c>
      <c r="O55" s="39"/>
      <c r="P55" s="40" t="s">
        <v>20</v>
      </c>
      <c r="Q55" s="39"/>
      <c r="R55" s="40"/>
      <c r="S55" s="39"/>
      <c r="T55" s="42"/>
      <c r="U55" s="43"/>
      <c r="V55" s="40"/>
      <c r="W55" s="39"/>
      <c r="X55" s="35"/>
    </row>
    <row r="56" spans="1:24" ht="12.75">
      <c r="A56" s="83" t="s">
        <v>43</v>
      </c>
      <c r="B56" s="38" t="s">
        <v>74</v>
      </c>
      <c r="C56" s="18" t="s">
        <v>40</v>
      </c>
      <c r="D56" s="20">
        <f t="shared" si="4"/>
        <v>1</v>
      </c>
      <c r="E56" s="35">
        <f t="shared" si="5"/>
        <v>8</v>
      </c>
      <c r="F56" s="29" t="s">
        <v>163</v>
      </c>
      <c r="G56" s="39"/>
      <c r="H56" s="29" t="s">
        <v>20</v>
      </c>
      <c r="I56" s="33"/>
      <c r="J56" s="40">
        <v>11</v>
      </c>
      <c r="K56" s="33">
        <v>8</v>
      </c>
      <c r="L56" s="29" t="s">
        <v>20</v>
      </c>
      <c r="M56" s="33"/>
      <c r="N56" s="29" t="s">
        <v>20</v>
      </c>
      <c r="O56" s="33"/>
      <c r="P56" s="29" t="s">
        <v>20</v>
      </c>
      <c r="Q56" s="33"/>
      <c r="R56" s="37"/>
      <c r="S56" s="33"/>
      <c r="T56" s="42"/>
      <c r="U56" s="43"/>
      <c r="V56" s="37"/>
      <c r="W56" s="33"/>
      <c r="X56" s="35"/>
    </row>
    <row r="57" spans="1:24" ht="12.75">
      <c r="A57" s="17" t="s">
        <v>46</v>
      </c>
      <c r="B57" s="38" t="s">
        <v>75</v>
      </c>
      <c r="C57" s="18" t="s">
        <v>19</v>
      </c>
      <c r="D57" s="20">
        <f t="shared" si="4"/>
        <v>1</v>
      </c>
      <c r="E57" s="35">
        <f t="shared" si="5"/>
        <v>7</v>
      </c>
      <c r="F57" s="29">
        <v>8</v>
      </c>
      <c r="G57" s="39">
        <v>7</v>
      </c>
      <c r="H57" s="29" t="s">
        <v>163</v>
      </c>
      <c r="I57" s="39"/>
      <c r="J57" s="40" t="s">
        <v>20</v>
      </c>
      <c r="K57" s="39"/>
      <c r="L57" s="40" t="s">
        <v>20</v>
      </c>
      <c r="M57" s="39"/>
      <c r="N57" s="40" t="s">
        <v>20</v>
      </c>
      <c r="O57" s="39"/>
      <c r="P57" s="40" t="s">
        <v>20</v>
      </c>
      <c r="Q57" s="39"/>
      <c r="R57" s="40"/>
      <c r="S57" s="39"/>
      <c r="T57" s="42"/>
      <c r="U57" s="43"/>
      <c r="V57" s="40"/>
      <c r="W57" s="39"/>
      <c r="X57" s="85"/>
    </row>
    <row r="58" spans="1:24" ht="12.75">
      <c r="A58" s="83" t="s">
        <v>48</v>
      </c>
      <c r="B58" s="18" t="s">
        <v>76</v>
      </c>
      <c r="C58" s="18" t="s">
        <v>26</v>
      </c>
      <c r="D58" s="20">
        <f t="shared" si="4"/>
        <v>1</v>
      </c>
      <c r="E58" s="35">
        <f t="shared" si="5"/>
        <v>2</v>
      </c>
      <c r="F58" s="29" t="s">
        <v>163</v>
      </c>
      <c r="G58" s="39"/>
      <c r="H58" s="29">
        <v>17</v>
      </c>
      <c r="I58" s="39">
        <v>2</v>
      </c>
      <c r="J58" s="40" t="s">
        <v>20</v>
      </c>
      <c r="K58" s="39"/>
      <c r="L58" s="40" t="s">
        <v>20</v>
      </c>
      <c r="M58" s="39"/>
      <c r="N58" s="40" t="s">
        <v>20</v>
      </c>
      <c r="O58" s="39"/>
      <c r="P58" s="40" t="s">
        <v>20</v>
      </c>
      <c r="Q58" s="39"/>
      <c r="R58" s="40"/>
      <c r="S58" s="39"/>
      <c r="T58" s="42"/>
      <c r="U58" s="43"/>
      <c r="V58" s="40"/>
      <c r="W58" s="39"/>
      <c r="X58" s="85"/>
    </row>
    <row r="59" spans="1:24" ht="12.75">
      <c r="A59" s="83" t="s">
        <v>52</v>
      </c>
      <c r="B59" s="18" t="s">
        <v>77</v>
      </c>
      <c r="C59" s="18" t="s">
        <v>26</v>
      </c>
      <c r="D59" s="20">
        <f t="shared" si="4"/>
        <v>1</v>
      </c>
      <c r="E59" s="35">
        <f t="shared" si="5"/>
        <v>1</v>
      </c>
      <c r="F59" s="29" t="s">
        <v>163</v>
      </c>
      <c r="G59" s="39"/>
      <c r="H59" s="29">
        <v>19</v>
      </c>
      <c r="I59" s="39">
        <v>1</v>
      </c>
      <c r="J59" s="40" t="s">
        <v>20</v>
      </c>
      <c r="K59" s="39"/>
      <c r="L59" s="40" t="s">
        <v>20</v>
      </c>
      <c r="M59" s="39"/>
      <c r="N59" s="40" t="s">
        <v>20</v>
      </c>
      <c r="O59" s="39"/>
      <c r="P59" s="40" t="s">
        <v>20</v>
      </c>
      <c r="Q59" s="39"/>
      <c r="R59" s="40"/>
      <c r="S59" s="39"/>
      <c r="T59" s="42"/>
      <c r="U59" s="43"/>
      <c r="V59" s="40"/>
      <c r="W59" s="39"/>
      <c r="X59" s="85"/>
    </row>
    <row r="60" spans="1:24" ht="12.75">
      <c r="A60" s="17" t="s">
        <v>54</v>
      </c>
      <c r="B60" s="53" t="s">
        <v>78</v>
      </c>
      <c r="C60" s="18" t="s">
        <v>26</v>
      </c>
      <c r="D60" s="20">
        <f t="shared" si="4"/>
        <v>1</v>
      </c>
      <c r="E60" s="35">
        <f t="shared" si="5"/>
        <v>0</v>
      </c>
      <c r="F60" s="40" t="s">
        <v>163</v>
      </c>
      <c r="G60" s="39"/>
      <c r="H60" s="40">
        <v>21</v>
      </c>
      <c r="I60" s="39"/>
      <c r="J60" s="40" t="s">
        <v>20</v>
      </c>
      <c r="K60" s="39"/>
      <c r="L60" s="40" t="s">
        <v>20</v>
      </c>
      <c r="M60" s="39"/>
      <c r="N60" s="40" t="s">
        <v>20</v>
      </c>
      <c r="O60" s="39"/>
      <c r="P60" s="40" t="s">
        <v>20</v>
      </c>
      <c r="Q60" s="39"/>
      <c r="R60" s="40"/>
      <c r="S60" s="39"/>
      <c r="T60" s="42"/>
      <c r="U60" s="43"/>
      <c r="V60" s="40"/>
      <c r="W60" s="39"/>
      <c r="X60" s="85"/>
    </row>
    <row r="61" spans="1:24" ht="12.75">
      <c r="A61" s="86" t="s">
        <v>56</v>
      </c>
      <c r="B61" s="38" t="s">
        <v>79</v>
      </c>
      <c r="C61" s="38" t="s">
        <v>26</v>
      </c>
      <c r="D61" s="87">
        <f t="shared" si="4"/>
        <v>1</v>
      </c>
      <c r="E61" s="88">
        <f t="shared" si="5"/>
        <v>0</v>
      </c>
      <c r="F61" s="40" t="s">
        <v>163</v>
      </c>
      <c r="G61" s="39"/>
      <c r="H61" s="29">
        <v>26</v>
      </c>
      <c r="I61" s="39"/>
      <c r="J61" s="29" t="s">
        <v>20</v>
      </c>
      <c r="K61" s="39"/>
      <c r="L61" s="40" t="s">
        <v>20</v>
      </c>
      <c r="M61" s="39"/>
      <c r="N61" s="40" t="s">
        <v>20</v>
      </c>
      <c r="O61" s="33"/>
      <c r="P61" s="40" t="s">
        <v>20</v>
      </c>
      <c r="Q61" s="39"/>
      <c r="R61" s="40"/>
      <c r="S61" s="39"/>
      <c r="T61" s="42"/>
      <c r="U61" s="43"/>
      <c r="V61" s="40"/>
      <c r="W61" s="39"/>
      <c r="X61" s="85"/>
    </row>
    <row r="62" spans="1:24" s="93" customFormat="1" ht="12.75">
      <c r="A62" s="89" t="s">
        <v>58</v>
      </c>
      <c r="B62" s="90" t="s">
        <v>80</v>
      </c>
      <c r="C62" s="91" t="s">
        <v>26</v>
      </c>
      <c r="D62" s="87">
        <f t="shared" si="4"/>
        <v>1</v>
      </c>
      <c r="E62" s="85">
        <f t="shared" si="5"/>
        <v>0</v>
      </c>
      <c r="F62" s="29" t="s">
        <v>163</v>
      </c>
      <c r="G62" s="39"/>
      <c r="H62" s="36">
        <v>27</v>
      </c>
      <c r="I62" s="39"/>
      <c r="J62" s="29" t="s">
        <v>20</v>
      </c>
      <c r="K62" s="39"/>
      <c r="L62" s="40" t="s">
        <v>20</v>
      </c>
      <c r="M62" s="39"/>
      <c r="N62" s="40" t="s">
        <v>20</v>
      </c>
      <c r="O62" s="92"/>
      <c r="P62" s="29" t="s">
        <v>20</v>
      </c>
      <c r="Q62" s="39"/>
      <c r="R62" s="40"/>
      <c r="S62" s="39"/>
      <c r="T62" s="40"/>
      <c r="U62" s="39"/>
      <c r="V62" s="40"/>
      <c r="W62" s="39"/>
      <c r="X62" s="85"/>
    </row>
    <row r="63" spans="1:24" s="93" customFormat="1" ht="12.75">
      <c r="A63" s="94" t="s">
        <v>82</v>
      </c>
      <c r="B63" s="95" t="s">
        <v>81</v>
      </c>
      <c r="C63" s="18" t="s">
        <v>26</v>
      </c>
      <c r="D63" s="87">
        <f t="shared" si="4"/>
        <v>1</v>
      </c>
      <c r="E63" s="35">
        <f t="shared" si="5"/>
        <v>0</v>
      </c>
      <c r="F63" s="29" t="s">
        <v>163</v>
      </c>
      <c r="G63" s="33"/>
      <c r="H63" s="29">
        <v>28</v>
      </c>
      <c r="I63" s="33"/>
      <c r="J63" s="37" t="s">
        <v>20</v>
      </c>
      <c r="K63" s="33"/>
      <c r="L63" s="29" t="s">
        <v>20</v>
      </c>
      <c r="M63" s="33"/>
      <c r="N63" s="29" t="s">
        <v>20</v>
      </c>
      <c r="O63" s="33"/>
      <c r="P63" s="37" t="s">
        <v>186</v>
      </c>
      <c r="Q63" s="33"/>
      <c r="R63" s="29"/>
      <c r="S63" s="33"/>
      <c r="T63" s="29"/>
      <c r="U63" s="33"/>
      <c r="V63" s="29"/>
      <c r="W63" s="33"/>
      <c r="X63" s="35"/>
    </row>
    <row r="64" spans="1:24" ht="12.75">
      <c r="A64" s="17" t="s">
        <v>83</v>
      </c>
      <c r="B64" s="97"/>
      <c r="C64" s="98"/>
      <c r="D64" s="20">
        <f t="shared" si="4"/>
        <v>0</v>
      </c>
      <c r="E64" s="21">
        <f t="shared" si="5"/>
        <v>0</v>
      </c>
      <c r="F64" s="63"/>
      <c r="G64" s="66"/>
      <c r="H64" s="65"/>
      <c r="I64" s="66"/>
      <c r="J64" s="65"/>
      <c r="K64" s="66"/>
      <c r="L64" s="63"/>
      <c r="M64" s="66"/>
      <c r="N64" s="65"/>
      <c r="O64" s="66"/>
      <c r="P64" s="65"/>
      <c r="Q64" s="66"/>
      <c r="R64" s="65"/>
      <c r="S64" s="64"/>
      <c r="T64" s="65"/>
      <c r="U64" s="99"/>
      <c r="V64" s="63"/>
      <c r="W64" s="64"/>
      <c r="X64" s="100"/>
    </row>
    <row r="65" spans="1:24" ht="29.25">
      <c r="A65" s="101"/>
      <c r="B65" s="102" t="s">
        <v>84</v>
      </c>
      <c r="C65" s="103"/>
      <c r="D65" s="70">
        <f t="shared" si="4"/>
        <v>0</v>
      </c>
      <c r="E65" s="71"/>
      <c r="F65" s="72" t="s">
        <v>15</v>
      </c>
      <c r="G65" s="73" t="s">
        <v>16</v>
      </c>
      <c r="H65" s="72" t="s">
        <v>15</v>
      </c>
      <c r="I65" s="73" t="s">
        <v>16</v>
      </c>
      <c r="J65" s="72" t="s">
        <v>15</v>
      </c>
      <c r="K65" s="73" t="s">
        <v>16</v>
      </c>
      <c r="L65" s="72" t="s">
        <v>15</v>
      </c>
      <c r="M65" s="73" t="s">
        <v>16</v>
      </c>
      <c r="N65" s="72" t="s">
        <v>15</v>
      </c>
      <c r="O65" s="73" t="s">
        <v>16</v>
      </c>
      <c r="P65" s="72" t="s">
        <v>15</v>
      </c>
      <c r="Q65" s="73" t="s">
        <v>16</v>
      </c>
      <c r="R65" s="72" t="s">
        <v>15</v>
      </c>
      <c r="S65" s="73" t="s">
        <v>16</v>
      </c>
      <c r="T65" s="74" t="s">
        <v>15</v>
      </c>
      <c r="U65" s="75" t="s">
        <v>16</v>
      </c>
      <c r="V65" s="72" t="s">
        <v>15</v>
      </c>
      <c r="W65" s="73" t="s">
        <v>16</v>
      </c>
      <c r="X65" s="71">
        <f>Z65+AA65</f>
        <v>0</v>
      </c>
    </row>
    <row r="66" spans="1:24" ht="12.75">
      <c r="A66" s="17" t="s">
        <v>17</v>
      </c>
      <c r="B66" s="104" t="s">
        <v>85</v>
      </c>
      <c r="C66" s="104" t="s">
        <v>31</v>
      </c>
      <c r="D66" s="105">
        <f t="shared" si="4"/>
        <v>1</v>
      </c>
      <c r="E66" s="28">
        <f aca="true" t="shared" si="6" ref="E66:E71">SUM(G66+I66+K66+M66+O66+Q66+S66+U66+W66)</f>
        <v>53</v>
      </c>
      <c r="F66" s="24" t="s">
        <v>191</v>
      </c>
      <c r="G66" s="23"/>
      <c r="H66" s="24">
        <v>8</v>
      </c>
      <c r="I66" s="23">
        <v>11</v>
      </c>
      <c r="J66" s="24">
        <v>7</v>
      </c>
      <c r="K66" s="23">
        <v>8</v>
      </c>
      <c r="L66" s="24">
        <v>3</v>
      </c>
      <c r="M66" s="23">
        <v>16</v>
      </c>
      <c r="N66" s="24">
        <v>1</v>
      </c>
      <c r="O66" s="23">
        <v>9</v>
      </c>
      <c r="P66" s="24">
        <v>2</v>
      </c>
      <c r="Q66" s="23">
        <v>9</v>
      </c>
      <c r="R66" s="24"/>
      <c r="S66" s="23"/>
      <c r="T66" s="26"/>
      <c r="U66" s="27"/>
      <c r="V66" s="24"/>
      <c r="W66" s="23"/>
      <c r="X66" s="28">
        <v>8</v>
      </c>
    </row>
    <row r="67" spans="1:24" ht="12.75">
      <c r="A67" s="17" t="s">
        <v>21</v>
      </c>
      <c r="B67" s="38" t="s">
        <v>86</v>
      </c>
      <c r="C67" s="38" t="s">
        <v>31</v>
      </c>
      <c r="D67" s="55">
        <f t="shared" si="4"/>
        <v>1</v>
      </c>
      <c r="E67" s="28">
        <f t="shared" si="6"/>
        <v>26</v>
      </c>
      <c r="F67" s="29">
        <v>4</v>
      </c>
      <c r="G67" s="33">
        <v>6</v>
      </c>
      <c r="H67" s="29">
        <v>14</v>
      </c>
      <c r="I67" s="33">
        <v>5</v>
      </c>
      <c r="J67" s="29">
        <v>8</v>
      </c>
      <c r="K67" s="33">
        <v>7</v>
      </c>
      <c r="L67" s="29" t="s">
        <v>163</v>
      </c>
      <c r="M67" s="33"/>
      <c r="N67" s="29">
        <v>2</v>
      </c>
      <c r="O67" s="33">
        <v>8</v>
      </c>
      <c r="P67" s="29" t="s">
        <v>20</v>
      </c>
      <c r="Q67" s="33"/>
      <c r="R67" s="29"/>
      <c r="S67" s="33"/>
      <c r="T67" s="34"/>
      <c r="U67" s="32"/>
      <c r="V67" s="29"/>
      <c r="W67" s="33"/>
      <c r="X67" s="35"/>
    </row>
    <row r="68" spans="1:24" ht="12.75">
      <c r="A68" s="17" t="s">
        <v>24</v>
      </c>
      <c r="B68" s="38" t="s">
        <v>87</v>
      </c>
      <c r="C68" s="38" t="s">
        <v>19</v>
      </c>
      <c r="D68" s="55">
        <f t="shared" si="4"/>
        <v>1</v>
      </c>
      <c r="E68" s="35">
        <f t="shared" si="6"/>
        <v>25</v>
      </c>
      <c r="F68" s="29">
        <v>1</v>
      </c>
      <c r="G68" s="33">
        <v>12</v>
      </c>
      <c r="H68" s="29">
        <v>6</v>
      </c>
      <c r="I68" s="33">
        <v>13</v>
      </c>
      <c r="J68" s="29" t="s">
        <v>163</v>
      </c>
      <c r="K68" s="33"/>
      <c r="L68" s="29" t="s">
        <v>20</v>
      </c>
      <c r="M68" s="33"/>
      <c r="N68" s="29" t="s">
        <v>20</v>
      </c>
      <c r="O68" s="33"/>
      <c r="P68" s="29" t="s">
        <v>20</v>
      </c>
      <c r="Q68" s="33"/>
      <c r="R68" s="29"/>
      <c r="S68" s="33"/>
      <c r="T68" s="34"/>
      <c r="U68" s="32"/>
      <c r="V68" s="29"/>
      <c r="W68" s="33"/>
      <c r="X68" s="35"/>
    </row>
    <row r="69" spans="1:24" ht="12.75">
      <c r="A69" s="17" t="s">
        <v>27</v>
      </c>
      <c r="B69" s="38" t="s">
        <v>88</v>
      </c>
      <c r="C69" s="38" t="s">
        <v>36</v>
      </c>
      <c r="D69" s="55">
        <f t="shared" si="4"/>
        <v>1</v>
      </c>
      <c r="E69" s="35">
        <f t="shared" si="6"/>
        <v>6</v>
      </c>
      <c r="F69" s="29" t="s">
        <v>163</v>
      </c>
      <c r="G69" s="33"/>
      <c r="H69" s="29">
        <v>13</v>
      </c>
      <c r="I69" s="33">
        <v>6</v>
      </c>
      <c r="J69" s="29" t="s">
        <v>20</v>
      </c>
      <c r="K69" s="33"/>
      <c r="L69" s="29" t="s">
        <v>20</v>
      </c>
      <c r="M69" s="33"/>
      <c r="N69" s="29" t="s">
        <v>20</v>
      </c>
      <c r="O69" s="33"/>
      <c r="P69" s="29" t="s">
        <v>20</v>
      </c>
      <c r="Q69" s="33"/>
      <c r="R69" s="29"/>
      <c r="S69" s="33"/>
      <c r="T69" s="34"/>
      <c r="U69" s="32"/>
      <c r="V69" s="29"/>
      <c r="W69" s="33"/>
      <c r="X69" s="35"/>
    </row>
    <row r="70" spans="1:24" ht="12.75">
      <c r="A70" s="17" t="s">
        <v>28</v>
      </c>
      <c r="B70" s="38"/>
      <c r="C70" s="38"/>
      <c r="D70" s="55">
        <f t="shared" si="4"/>
        <v>0</v>
      </c>
      <c r="E70" s="35">
        <f t="shared" si="6"/>
        <v>0</v>
      </c>
      <c r="F70" s="29"/>
      <c r="G70" s="33"/>
      <c r="H70" s="29"/>
      <c r="I70" s="33"/>
      <c r="J70" s="29"/>
      <c r="K70" s="33"/>
      <c r="L70" s="29"/>
      <c r="M70" s="33"/>
      <c r="N70" s="29"/>
      <c r="O70" s="33"/>
      <c r="P70" s="29"/>
      <c r="Q70" s="33"/>
      <c r="R70" s="29"/>
      <c r="S70" s="33"/>
      <c r="T70" s="34"/>
      <c r="U70" s="32"/>
      <c r="V70" s="29"/>
      <c r="W70" s="33"/>
      <c r="X70" s="35"/>
    </row>
    <row r="71" spans="1:24" ht="12.75">
      <c r="A71" s="17" t="s">
        <v>29</v>
      </c>
      <c r="B71" s="38"/>
      <c r="C71" s="38"/>
      <c r="D71" s="55">
        <f t="shared" si="4"/>
        <v>0</v>
      </c>
      <c r="E71" s="35">
        <f t="shared" si="6"/>
        <v>0</v>
      </c>
      <c r="F71" s="29"/>
      <c r="G71" s="33"/>
      <c r="H71" s="29"/>
      <c r="I71" s="33"/>
      <c r="J71" s="29"/>
      <c r="K71" s="33"/>
      <c r="L71" s="29"/>
      <c r="M71" s="33"/>
      <c r="N71" s="29"/>
      <c r="O71" s="33"/>
      <c r="P71" s="29"/>
      <c r="Q71" s="33"/>
      <c r="R71" s="29"/>
      <c r="S71" s="33"/>
      <c r="T71" s="34"/>
      <c r="U71" s="32"/>
      <c r="V71" s="29"/>
      <c r="W71" s="33"/>
      <c r="X71" s="35"/>
    </row>
    <row r="72" spans="1:24" ht="12.75">
      <c r="A72" s="17" t="s">
        <v>30</v>
      </c>
      <c r="B72" s="38"/>
      <c r="C72" s="38"/>
      <c r="D72" s="55">
        <f t="shared" si="4"/>
        <v>0</v>
      </c>
      <c r="E72" s="35">
        <f>SUM(G72+I72+K72+M72+O72+Q72+S72+W72)</f>
        <v>0</v>
      </c>
      <c r="F72" s="29"/>
      <c r="G72" s="33"/>
      <c r="H72" s="29"/>
      <c r="I72" s="33"/>
      <c r="J72" s="29"/>
      <c r="K72" s="33"/>
      <c r="L72" s="29"/>
      <c r="M72" s="33"/>
      <c r="N72" s="29"/>
      <c r="O72" s="33"/>
      <c r="P72" s="29"/>
      <c r="Q72" s="33"/>
      <c r="R72" s="29"/>
      <c r="S72" s="33"/>
      <c r="T72" s="34"/>
      <c r="U72" s="32"/>
      <c r="V72" s="29"/>
      <c r="W72" s="33"/>
      <c r="X72" s="35"/>
    </row>
    <row r="73" spans="1:24" ht="12.75">
      <c r="A73" s="17" t="s">
        <v>38</v>
      </c>
      <c r="B73" s="38"/>
      <c r="C73" s="38"/>
      <c r="D73" s="55">
        <f t="shared" si="4"/>
        <v>0</v>
      </c>
      <c r="E73" s="35">
        <f>SUM(G73+I73+K73+M73+O73+Q73+S73+W73)</f>
        <v>0</v>
      </c>
      <c r="F73" s="29"/>
      <c r="G73" s="33"/>
      <c r="H73" s="29"/>
      <c r="I73" s="33"/>
      <c r="J73" s="29"/>
      <c r="K73" s="33"/>
      <c r="L73" s="29"/>
      <c r="M73" s="33"/>
      <c r="N73" s="29"/>
      <c r="O73" s="33"/>
      <c r="P73" s="29"/>
      <c r="Q73" s="33"/>
      <c r="R73" s="29"/>
      <c r="S73" s="33"/>
      <c r="T73" s="34"/>
      <c r="U73" s="32"/>
      <c r="V73" s="29"/>
      <c r="W73" s="33"/>
      <c r="X73" s="35"/>
    </row>
    <row r="74" spans="1:24" ht="12.75">
      <c r="A74" s="17"/>
      <c r="B74" s="19"/>
      <c r="C74" s="106"/>
      <c r="D74" s="20">
        <f t="shared" si="4"/>
        <v>0</v>
      </c>
      <c r="E74" s="76">
        <f>SUM(G74+I74+K74+M74+O74+Q74+S74+W74)</f>
        <v>0</v>
      </c>
      <c r="F74" s="37"/>
      <c r="G74" s="77"/>
      <c r="H74" s="37"/>
      <c r="I74" s="77"/>
      <c r="J74" s="37"/>
      <c r="K74" s="77"/>
      <c r="L74" s="37"/>
      <c r="M74" s="77"/>
      <c r="N74" s="37"/>
      <c r="O74" s="77"/>
      <c r="P74" s="37"/>
      <c r="Q74" s="77"/>
      <c r="R74" s="37"/>
      <c r="S74" s="77"/>
      <c r="T74" s="78"/>
      <c r="U74" s="79"/>
      <c r="V74" s="37"/>
      <c r="W74" s="77"/>
      <c r="X74" s="76"/>
    </row>
    <row r="75" spans="1:24" ht="12.75">
      <c r="A75" s="44"/>
      <c r="B75" s="107"/>
      <c r="C75" s="107"/>
      <c r="D75" s="46"/>
      <c r="E75" s="47"/>
      <c r="F75" s="81"/>
      <c r="G75" s="108"/>
      <c r="H75" s="50"/>
      <c r="I75" s="108"/>
      <c r="J75" s="81"/>
      <c r="K75" s="108"/>
      <c r="L75" s="81"/>
      <c r="M75" s="108"/>
      <c r="N75" s="81"/>
      <c r="O75" s="108"/>
      <c r="P75" s="81"/>
      <c r="Q75" s="108"/>
      <c r="R75" s="50"/>
      <c r="S75" s="108"/>
      <c r="T75" s="109"/>
      <c r="U75" s="110"/>
      <c r="V75" s="50"/>
      <c r="W75" s="108"/>
      <c r="X75" s="47"/>
    </row>
    <row r="76" spans="1:24" ht="12.75">
      <c r="A76" s="17" t="s">
        <v>17</v>
      </c>
      <c r="B76" s="38" t="s">
        <v>89</v>
      </c>
      <c r="C76" s="38" t="s">
        <v>36</v>
      </c>
      <c r="D76" s="20">
        <f aca="true" t="shared" si="7" ref="D76:D95">COUNTIF(F76:W76,"*)")</f>
        <v>1</v>
      </c>
      <c r="E76" s="35">
        <f>SUM(G76+I76+K76+M76+O76+Q76+S76+U76+W76)</f>
        <v>76</v>
      </c>
      <c r="F76" s="29">
        <v>2</v>
      </c>
      <c r="G76" s="33">
        <v>18</v>
      </c>
      <c r="H76" s="37">
        <v>10</v>
      </c>
      <c r="I76" s="33">
        <v>9</v>
      </c>
      <c r="J76" s="29">
        <v>5</v>
      </c>
      <c r="K76" s="33">
        <v>14</v>
      </c>
      <c r="L76" s="29" t="s">
        <v>192</v>
      </c>
      <c r="M76" s="33"/>
      <c r="N76" s="29">
        <v>1</v>
      </c>
      <c r="O76" s="33">
        <v>15</v>
      </c>
      <c r="P76" s="29">
        <v>1</v>
      </c>
      <c r="Q76" s="33">
        <v>20</v>
      </c>
      <c r="R76" s="37"/>
      <c r="S76" s="33"/>
      <c r="T76" s="78"/>
      <c r="U76" s="79"/>
      <c r="V76" s="37"/>
      <c r="W76" s="33"/>
      <c r="X76" s="35"/>
    </row>
    <row r="77" spans="1:24" ht="12.75">
      <c r="A77" s="17" t="s">
        <v>21</v>
      </c>
      <c r="B77" s="38" t="s">
        <v>90</v>
      </c>
      <c r="C77" s="18" t="s">
        <v>31</v>
      </c>
      <c r="D77" s="20">
        <f t="shared" si="7"/>
        <v>1</v>
      </c>
      <c r="E77" s="35">
        <f>SUM(G77+I77+K77+M77+O77+Q77+S77+U77+W77)</f>
        <v>68</v>
      </c>
      <c r="F77" s="29">
        <v>1</v>
      </c>
      <c r="G77" s="33">
        <v>20</v>
      </c>
      <c r="H77" s="37" t="s">
        <v>193</v>
      </c>
      <c r="I77" s="33"/>
      <c r="J77" s="29">
        <v>10</v>
      </c>
      <c r="K77" s="33">
        <v>9</v>
      </c>
      <c r="L77" s="29">
        <v>9</v>
      </c>
      <c r="M77" s="33">
        <v>10</v>
      </c>
      <c r="N77" s="29">
        <v>2</v>
      </c>
      <c r="O77" s="33">
        <v>13</v>
      </c>
      <c r="P77" s="29">
        <v>3</v>
      </c>
      <c r="Q77" s="33">
        <v>16</v>
      </c>
      <c r="R77" s="37"/>
      <c r="S77" s="33"/>
      <c r="T77" s="78"/>
      <c r="U77" s="79"/>
      <c r="V77" s="37"/>
      <c r="W77" s="33"/>
      <c r="X77" s="35">
        <v>3</v>
      </c>
    </row>
    <row r="78" spans="1:24" ht="12.75">
      <c r="A78" s="17" t="s">
        <v>24</v>
      </c>
      <c r="B78" s="38" t="s">
        <v>91</v>
      </c>
      <c r="C78" s="38" t="s">
        <v>31</v>
      </c>
      <c r="D78" s="20">
        <f t="shared" si="7"/>
        <v>1</v>
      </c>
      <c r="E78" s="35">
        <f>SUM(G78+I78+K78+M78+O78+Q78+S78+U78+W78)</f>
        <v>51</v>
      </c>
      <c r="F78" s="29">
        <v>3</v>
      </c>
      <c r="G78" s="33">
        <v>16</v>
      </c>
      <c r="H78" s="37" t="s">
        <v>194</v>
      </c>
      <c r="I78" s="33"/>
      <c r="J78" s="29">
        <v>16</v>
      </c>
      <c r="K78" s="33">
        <v>3</v>
      </c>
      <c r="L78" s="29">
        <v>11</v>
      </c>
      <c r="M78" s="33">
        <v>8</v>
      </c>
      <c r="N78" s="29">
        <v>4</v>
      </c>
      <c r="O78" s="33">
        <v>9</v>
      </c>
      <c r="P78" s="29">
        <v>4</v>
      </c>
      <c r="Q78" s="33">
        <v>15</v>
      </c>
      <c r="R78" s="37"/>
      <c r="S78" s="33"/>
      <c r="T78" s="78"/>
      <c r="U78" s="79"/>
      <c r="V78" s="37"/>
      <c r="W78" s="33"/>
      <c r="X78" s="35">
        <v>7</v>
      </c>
    </row>
    <row r="79" spans="1:24" ht="12.75">
      <c r="A79" s="17" t="s">
        <v>27</v>
      </c>
      <c r="B79" s="38" t="s">
        <v>92</v>
      </c>
      <c r="C79" s="18" t="s">
        <v>31</v>
      </c>
      <c r="D79" s="20">
        <f t="shared" si="7"/>
        <v>1</v>
      </c>
      <c r="E79" s="35">
        <f>SUM(G79+I79+K79+M79+O79+Q79+S79+U79+W79)</f>
        <v>42</v>
      </c>
      <c r="F79" s="29">
        <v>4</v>
      </c>
      <c r="G79" s="33">
        <v>15</v>
      </c>
      <c r="H79" s="37" t="s">
        <v>195</v>
      </c>
      <c r="I79" s="33"/>
      <c r="J79" s="29">
        <v>17</v>
      </c>
      <c r="K79" s="33">
        <v>2</v>
      </c>
      <c r="L79" s="29">
        <v>14</v>
      </c>
      <c r="M79" s="33">
        <v>5</v>
      </c>
      <c r="N79" s="29">
        <v>5</v>
      </c>
      <c r="O79" s="33">
        <v>8</v>
      </c>
      <c r="P79" s="29">
        <v>7</v>
      </c>
      <c r="Q79" s="33">
        <v>12</v>
      </c>
      <c r="R79" s="37"/>
      <c r="S79" s="33"/>
      <c r="T79" s="78"/>
      <c r="U79" s="79"/>
      <c r="V79" s="37"/>
      <c r="W79" s="33"/>
      <c r="X79" s="35">
        <v>1</v>
      </c>
    </row>
    <row r="80" spans="1:24" ht="12.75">
      <c r="A80" s="17" t="s">
        <v>28</v>
      </c>
      <c r="B80" s="38" t="s">
        <v>93</v>
      </c>
      <c r="C80" s="38" t="s">
        <v>31</v>
      </c>
      <c r="D80" s="20">
        <f t="shared" si="7"/>
        <v>1</v>
      </c>
      <c r="E80" s="35">
        <f>SUM(G80+I80+K80+M80+O80+Q80+S80+U80+W80)</f>
        <v>35</v>
      </c>
      <c r="F80" s="29">
        <v>5</v>
      </c>
      <c r="G80" s="33">
        <v>14</v>
      </c>
      <c r="H80" s="37" t="s">
        <v>196</v>
      </c>
      <c r="I80" s="33"/>
      <c r="J80" s="29">
        <v>18</v>
      </c>
      <c r="K80" s="33">
        <v>1</v>
      </c>
      <c r="L80" s="29">
        <v>16</v>
      </c>
      <c r="M80" s="33">
        <v>3</v>
      </c>
      <c r="N80" s="29">
        <v>6</v>
      </c>
      <c r="O80" s="33">
        <v>7</v>
      </c>
      <c r="P80" s="29">
        <v>9</v>
      </c>
      <c r="Q80" s="33">
        <v>10</v>
      </c>
      <c r="R80" s="37"/>
      <c r="S80" s="33"/>
      <c r="T80" s="78"/>
      <c r="U80" s="79"/>
      <c r="V80" s="37"/>
      <c r="W80" s="33"/>
      <c r="X80" s="35">
        <v>1</v>
      </c>
    </row>
    <row r="81" spans="1:24" ht="12.75">
      <c r="A81" s="17" t="s">
        <v>29</v>
      </c>
      <c r="B81" s="38" t="s">
        <v>96</v>
      </c>
      <c r="C81" s="38" t="s">
        <v>40</v>
      </c>
      <c r="D81" s="20">
        <f t="shared" si="7"/>
        <v>1</v>
      </c>
      <c r="E81" s="35">
        <f>SUM(G81+I81+K81+M81+O81+Q81+S81+W81)</f>
        <v>26</v>
      </c>
      <c r="F81" s="29" t="s">
        <v>163</v>
      </c>
      <c r="G81" s="33"/>
      <c r="H81" s="37" t="s">
        <v>20</v>
      </c>
      <c r="I81" s="33"/>
      <c r="J81" s="29">
        <v>15</v>
      </c>
      <c r="K81" s="33">
        <v>4</v>
      </c>
      <c r="L81" s="29" t="s">
        <v>20</v>
      </c>
      <c r="M81" s="33"/>
      <c r="N81" s="29">
        <v>3</v>
      </c>
      <c r="O81" s="33">
        <v>11</v>
      </c>
      <c r="P81" s="29">
        <v>8</v>
      </c>
      <c r="Q81" s="33">
        <v>11</v>
      </c>
      <c r="R81" s="37"/>
      <c r="S81" s="33"/>
      <c r="T81" s="78"/>
      <c r="U81" s="79"/>
      <c r="V81" s="37"/>
      <c r="W81" s="33"/>
      <c r="X81" s="35"/>
    </row>
    <row r="82" spans="1:24" ht="12.75">
      <c r="A82" s="17" t="s">
        <v>30</v>
      </c>
      <c r="B82" s="38" t="s">
        <v>94</v>
      </c>
      <c r="C82" s="38" t="s">
        <v>40</v>
      </c>
      <c r="D82" s="20">
        <f t="shared" si="7"/>
        <v>1</v>
      </c>
      <c r="E82" s="35">
        <f aca="true" t="shared" si="8" ref="E82:E91">SUM(G82+I82+K82+M82+O82+Q82+S82+U82+W82)</f>
        <v>19</v>
      </c>
      <c r="F82" s="29">
        <v>7</v>
      </c>
      <c r="G82" s="33">
        <v>12</v>
      </c>
      <c r="H82" s="40">
        <v>21</v>
      </c>
      <c r="I82" s="39"/>
      <c r="J82" s="40">
        <v>12</v>
      </c>
      <c r="K82" s="39">
        <v>7</v>
      </c>
      <c r="L82" s="40" t="s">
        <v>163</v>
      </c>
      <c r="M82" s="39"/>
      <c r="N82" s="40" t="s">
        <v>20</v>
      </c>
      <c r="O82" s="39"/>
      <c r="P82" s="29" t="s">
        <v>20</v>
      </c>
      <c r="Q82" s="39"/>
      <c r="R82" s="40"/>
      <c r="S82" s="39"/>
      <c r="T82" s="42"/>
      <c r="U82" s="43"/>
      <c r="V82" s="40"/>
      <c r="W82" s="39"/>
      <c r="X82" s="35"/>
    </row>
    <row r="83" spans="1:24" ht="12.75">
      <c r="A83" s="17" t="s">
        <v>38</v>
      </c>
      <c r="B83" s="111" t="s">
        <v>95</v>
      </c>
      <c r="C83" s="112" t="s">
        <v>36</v>
      </c>
      <c r="D83" s="55">
        <f t="shared" si="7"/>
        <v>1</v>
      </c>
      <c r="E83" s="35">
        <f t="shared" si="8"/>
        <v>18</v>
      </c>
      <c r="F83" s="29">
        <v>8</v>
      </c>
      <c r="G83" s="33">
        <v>11</v>
      </c>
      <c r="H83" s="40" t="s">
        <v>163</v>
      </c>
      <c r="I83" s="33"/>
      <c r="J83" s="29">
        <v>20</v>
      </c>
      <c r="K83" s="33">
        <v>1</v>
      </c>
      <c r="L83" s="29">
        <v>22</v>
      </c>
      <c r="M83" s="33"/>
      <c r="N83" s="29">
        <v>7</v>
      </c>
      <c r="O83" s="33">
        <v>6</v>
      </c>
      <c r="P83" s="29">
        <v>11</v>
      </c>
      <c r="Q83" s="33"/>
      <c r="R83" s="37"/>
      <c r="S83" s="33"/>
      <c r="T83" s="34"/>
      <c r="U83" s="32"/>
      <c r="V83" s="29"/>
      <c r="W83" s="33"/>
      <c r="X83" s="35"/>
    </row>
    <row r="84" spans="1:24" ht="12.75">
      <c r="A84" s="17" t="s">
        <v>41</v>
      </c>
      <c r="B84" s="38" t="s">
        <v>97</v>
      </c>
      <c r="C84" s="19" t="s">
        <v>31</v>
      </c>
      <c r="D84" s="20">
        <f t="shared" si="7"/>
        <v>1</v>
      </c>
      <c r="E84" s="35">
        <f t="shared" si="8"/>
        <v>13</v>
      </c>
      <c r="F84" s="29">
        <v>6</v>
      </c>
      <c r="G84" s="33">
        <v>13</v>
      </c>
      <c r="H84" s="40" t="s">
        <v>163</v>
      </c>
      <c r="I84" s="33"/>
      <c r="J84" s="29" t="s">
        <v>20</v>
      </c>
      <c r="K84" s="33"/>
      <c r="L84" s="29">
        <v>33</v>
      </c>
      <c r="M84" s="33"/>
      <c r="N84" s="29" t="s">
        <v>20</v>
      </c>
      <c r="O84" s="33"/>
      <c r="P84" s="29" t="s">
        <v>20</v>
      </c>
      <c r="Q84" s="33"/>
      <c r="R84" s="29"/>
      <c r="S84" s="33"/>
      <c r="T84" s="34"/>
      <c r="U84" s="32"/>
      <c r="V84" s="29"/>
      <c r="W84" s="33"/>
      <c r="X84" s="35"/>
    </row>
    <row r="85" spans="1:24" ht="12.75">
      <c r="A85" s="17" t="s">
        <v>43</v>
      </c>
      <c r="B85" s="38" t="s">
        <v>98</v>
      </c>
      <c r="C85" s="38" t="s">
        <v>19</v>
      </c>
      <c r="D85" s="20">
        <f t="shared" si="7"/>
        <v>1</v>
      </c>
      <c r="E85" s="35">
        <f t="shared" si="8"/>
        <v>10</v>
      </c>
      <c r="F85" s="29">
        <v>9</v>
      </c>
      <c r="G85" s="33">
        <v>10</v>
      </c>
      <c r="H85" s="29" t="s">
        <v>163</v>
      </c>
      <c r="I85" s="33"/>
      <c r="J85" s="29" t="s">
        <v>20</v>
      </c>
      <c r="K85" s="33"/>
      <c r="L85" s="29" t="s">
        <v>20</v>
      </c>
      <c r="M85" s="33"/>
      <c r="N85" s="29" t="s">
        <v>20</v>
      </c>
      <c r="O85" s="33"/>
      <c r="P85" s="29" t="s">
        <v>20</v>
      </c>
      <c r="Q85" s="33"/>
      <c r="R85" s="29"/>
      <c r="S85" s="33"/>
      <c r="T85" s="34"/>
      <c r="U85" s="32"/>
      <c r="V85" s="29"/>
      <c r="W85" s="33"/>
      <c r="X85" s="35"/>
    </row>
    <row r="86" spans="1:24" ht="12.75">
      <c r="A86" s="17" t="s">
        <v>46</v>
      </c>
      <c r="B86" s="38" t="s">
        <v>99</v>
      </c>
      <c r="C86" s="18" t="s">
        <v>19</v>
      </c>
      <c r="D86" s="20">
        <f t="shared" si="7"/>
        <v>1</v>
      </c>
      <c r="E86" s="35">
        <f t="shared" si="8"/>
        <v>9</v>
      </c>
      <c r="F86" s="29">
        <v>10</v>
      </c>
      <c r="G86" s="33">
        <v>9</v>
      </c>
      <c r="H86" s="29" t="s">
        <v>163</v>
      </c>
      <c r="I86" s="33"/>
      <c r="J86" s="29" t="s">
        <v>20</v>
      </c>
      <c r="K86" s="33"/>
      <c r="L86" s="29" t="s">
        <v>20</v>
      </c>
      <c r="M86" s="33"/>
      <c r="N86" s="29" t="s">
        <v>20</v>
      </c>
      <c r="O86" s="33"/>
      <c r="P86" s="29" t="s">
        <v>20</v>
      </c>
      <c r="Q86" s="33"/>
      <c r="R86" s="37"/>
      <c r="S86" s="33"/>
      <c r="T86" s="34"/>
      <c r="U86" s="32"/>
      <c r="V86" s="29"/>
      <c r="W86" s="33"/>
      <c r="X86" s="35"/>
    </row>
    <row r="87" spans="1:24" ht="12.75">
      <c r="A87" s="17" t="s">
        <v>48</v>
      </c>
      <c r="B87" s="38" t="s">
        <v>100</v>
      </c>
      <c r="C87" s="18" t="s">
        <v>31</v>
      </c>
      <c r="D87" s="20">
        <f t="shared" si="7"/>
        <v>1</v>
      </c>
      <c r="E87" s="35">
        <f t="shared" si="8"/>
        <v>8</v>
      </c>
      <c r="F87" s="29">
        <v>11</v>
      </c>
      <c r="G87" s="33">
        <v>8</v>
      </c>
      <c r="H87" s="29" t="s">
        <v>163</v>
      </c>
      <c r="I87" s="33"/>
      <c r="J87" s="29">
        <v>22</v>
      </c>
      <c r="K87" s="33"/>
      <c r="L87" s="29" t="s">
        <v>20</v>
      </c>
      <c r="M87" s="33"/>
      <c r="N87" s="29" t="s">
        <v>20</v>
      </c>
      <c r="O87" s="33"/>
      <c r="P87" s="29" t="s">
        <v>20</v>
      </c>
      <c r="Q87" s="33"/>
      <c r="R87" s="37"/>
      <c r="S87" s="33"/>
      <c r="T87" s="78"/>
      <c r="U87" s="79"/>
      <c r="V87" s="37"/>
      <c r="W87" s="33"/>
      <c r="X87" s="35"/>
    </row>
    <row r="88" spans="1:24" ht="12.75">
      <c r="A88" s="17" t="s">
        <v>50</v>
      </c>
      <c r="B88" s="38" t="s">
        <v>101</v>
      </c>
      <c r="C88" s="38" t="s">
        <v>31</v>
      </c>
      <c r="D88" s="20">
        <f t="shared" si="7"/>
        <v>1</v>
      </c>
      <c r="E88" s="35">
        <f t="shared" si="8"/>
        <v>7</v>
      </c>
      <c r="F88" s="29">
        <v>12</v>
      </c>
      <c r="G88" s="33">
        <v>7</v>
      </c>
      <c r="H88" s="29">
        <v>31</v>
      </c>
      <c r="I88" s="33"/>
      <c r="J88" s="29" t="s">
        <v>163</v>
      </c>
      <c r="K88" s="33"/>
      <c r="L88" s="29" t="s">
        <v>20</v>
      </c>
      <c r="M88" s="33"/>
      <c r="N88" s="29" t="s">
        <v>20</v>
      </c>
      <c r="O88" s="33"/>
      <c r="P88" s="29" t="s">
        <v>20</v>
      </c>
      <c r="Q88" s="33"/>
      <c r="R88" s="37"/>
      <c r="S88" s="33"/>
      <c r="T88" s="78"/>
      <c r="U88" s="79"/>
      <c r="V88" s="37"/>
      <c r="W88" s="33"/>
      <c r="X88" s="35"/>
    </row>
    <row r="89" spans="1:24" ht="12.75">
      <c r="A89" s="17" t="s">
        <v>52</v>
      </c>
      <c r="B89" s="38" t="s">
        <v>102</v>
      </c>
      <c r="C89" s="18" t="s">
        <v>26</v>
      </c>
      <c r="D89" s="20">
        <f t="shared" si="7"/>
        <v>1</v>
      </c>
      <c r="E89" s="35">
        <f t="shared" si="8"/>
        <v>0</v>
      </c>
      <c r="F89" s="29" t="s">
        <v>163</v>
      </c>
      <c r="G89" s="33"/>
      <c r="H89" s="29">
        <v>24</v>
      </c>
      <c r="I89" s="39"/>
      <c r="J89" s="40" t="s">
        <v>20</v>
      </c>
      <c r="K89" s="39"/>
      <c r="L89" s="40" t="s">
        <v>20</v>
      </c>
      <c r="M89" s="39"/>
      <c r="N89" s="40" t="s">
        <v>20</v>
      </c>
      <c r="O89" s="39"/>
      <c r="P89" s="40" t="s">
        <v>20</v>
      </c>
      <c r="Q89" s="39"/>
      <c r="R89" s="40"/>
      <c r="S89" s="39"/>
      <c r="T89" s="42"/>
      <c r="U89" s="43"/>
      <c r="V89" s="40"/>
      <c r="W89" s="39"/>
      <c r="X89" s="35"/>
    </row>
    <row r="90" spans="1:24" ht="12.75">
      <c r="A90" s="17" t="s">
        <v>54</v>
      </c>
      <c r="B90" s="18" t="s">
        <v>103</v>
      </c>
      <c r="C90" s="38" t="s">
        <v>26</v>
      </c>
      <c r="D90" s="20">
        <f t="shared" si="7"/>
        <v>1</v>
      </c>
      <c r="E90" s="35">
        <f t="shared" si="8"/>
        <v>0</v>
      </c>
      <c r="F90" s="29" t="s">
        <v>163</v>
      </c>
      <c r="G90" s="39"/>
      <c r="H90" s="29">
        <v>25</v>
      </c>
      <c r="I90" s="39"/>
      <c r="J90" s="40" t="s">
        <v>20</v>
      </c>
      <c r="K90" s="39"/>
      <c r="L90" s="40" t="s">
        <v>20</v>
      </c>
      <c r="M90" s="39"/>
      <c r="N90" s="40" t="s">
        <v>20</v>
      </c>
      <c r="O90" s="39"/>
      <c r="P90" s="40" t="s">
        <v>20</v>
      </c>
      <c r="Q90" s="39"/>
      <c r="R90" s="40"/>
      <c r="S90" s="39"/>
      <c r="T90" s="42"/>
      <c r="U90" s="43"/>
      <c r="V90" s="40"/>
      <c r="W90" s="39"/>
      <c r="X90" s="35"/>
    </row>
    <row r="91" spans="1:24" ht="12.75">
      <c r="A91" s="17" t="s">
        <v>56</v>
      </c>
      <c r="B91" s="18" t="s">
        <v>104</v>
      </c>
      <c r="C91" s="38" t="s">
        <v>26</v>
      </c>
      <c r="D91" s="20">
        <f t="shared" si="7"/>
        <v>1</v>
      </c>
      <c r="E91" s="35">
        <f t="shared" si="8"/>
        <v>0</v>
      </c>
      <c r="F91" s="40" t="s">
        <v>163</v>
      </c>
      <c r="G91" s="39"/>
      <c r="H91" s="29">
        <v>26</v>
      </c>
      <c r="I91" s="39"/>
      <c r="J91" s="40" t="s">
        <v>20</v>
      </c>
      <c r="K91" s="39"/>
      <c r="L91" s="40" t="s">
        <v>20</v>
      </c>
      <c r="M91" s="39"/>
      <c r="N91" s="40" t="s">
        <v>20</v>
      </c>
      <c r="O91" s="39"/>
      <c r="P91" s="40" t="s">
        <v>20</v>
      </c>
      <c r="Q91" s="39"/>
      <c r="R91" s="40"/>
      <c r="S91" s="39"/>
      <c r="T91" s="42"/>
      <c r="U91" s="43"/>
      <c r="V91" s="40"/>
      <c r="W91" s="39"/>
      <c r="X91" s="85"/>
    </row>
    <row r="92" spans="1:24" ht="12.75">
      <c r="A92" s="17" t="s">
        <v>58</v>
      </c>
      <c r="B92" s="18"/>
      <c r="C92" s="18"/>
      <c r="D92" s="20">
        <f t="shared" si="7"/>
        <v>0</v>
      </c>
      <c r="E92" s="35">
        <f>SUM(G92+I92+K92+M92+O92+Q92+S92+W92)</f>
        <v>0</v>
      </c>
      <c r="F92" s="40"/>
      <c r="G92" s="39"/>
      <c r="H92" s="29"/>
      <c r="I92" s="39"/>
      <c r="J92" s="40"/>
      <c r="K92" s="39"/>
      <c r="L92" s="40"/>
      <c r="M92" s="39"/>
      <c r="N92" s="40"/>
      <c r="O92" s="39"/>
      <c r="P92" s="40"/>
      <c r="Q92" s="39"/>
      <c r="R92" s="40"/>
      <c r="S92" s="39"/>
      <c r="T92" s="42"/>
      <c r="U92" s="43"/>
      <c r="V92" s="40"/>
      <c r="W92" s="39"/>
      <c r="X92" s="85"/>
    </row>
    <row r="93" spans="1:24" ht="12.75">
      <c r="A93" s="17" t="s">
        <v>82</v>
      </c>
      <c r="B93" s="18"/>
      <c r="C93" s="18"/>
      <c r="D93" s="20">
        <f t="shared" si="7"/>
        <v>0</v>
      </c>
      <c r="E93" s="35">
        <f>SUM(G93+I93+K93+M93+O93+Q93+S93+W93)</f>
        <v>0</v>
      </c>
      <c r="F93" s="40"/>
      <c r="G93" s="39"/>
      <c r="H93" s="29"/>
      <c r="I93" s="39"/>
      <c r="J93" s="40"/>
      <c r="K93" s="39"/>
      <c r="L93" s="40"/>
      <c r="M93" s="39"/>
      <c r="N93" s="40"/>
      <c r="O93" s="39"/>
      <c r="P93" s="40"/>
      <c r="Q93" s="39"/>
      <c r="R93" s="40"/>
      <c r="S93" s="39"/>
      <c r="T93" s="42"/>
      <c r="U93" s="43"/>
      <c r="V93" s="40"/>
      <c r="W93" s="39"/>
      <c r="X93" s="85"/>
    </row>
    <row r="94" spans="1:24" ht="12.75">
      <c r="A94" s="17" t="s">
        <v>82</v>
      </c>
      <c r="B94" s="18"/>
      <c r="C94" s="18"/>
      <c r="D94" s="20">
        <f t="shared" si="7"/>
        <v>0</v>
      </c>
      <c r="E94" s="35">
        <f>SUM(G94+I94+K94+M94+O94+Q94+S94+W94)</f>
        <v>0</v>
      </c>
      <c r="F94" s="40"/>
      <c r="G94" s="39"/>
      <c r="H94" s="29"/>
      <c r="I94" s="39"/>
      <c r="J94" s="40"/>
      <c r="K94" s="39"/>
      <c r="L94" s="40"/>
      <c r="M94" s="39"/>
      <c r="N94" s="40"/>
      <c r="O94" s="39"/>
      <c r="P94" s="40"/>
      <c r="Q94" s="39"/>
      <c r="R94" s="40"/>
      <c r="S94" s="39"/>
      <c r="T94" s="42"/>
      <c r="U94" s="43"/>
      <c r="V94" s="40"/>
      <c r="W94" s="39"/>
      <c r="X94" s="85"/>
    </row>
    <row r="95" spans="1:24" ht="12.75">
      <c r="A95" s="17" t="s">
        <v>105</v>
      </c>
      <c r="B95" s="18"/>
      <c r="C95" s="18"/>
      <c r="D95" s="20">
        <f t="shared" si="7"/>
        <v>0</v>
      </c>
      <c r="E95" s="35">
        <f>SUM(G95+I95+K95+M95+O95+Q95+S95+W95)</f>
        <v>0</v>
      </c>
      <c r="F95" s="40"/>
      <c r="G95" s="39"/>
      <c r="H95" s="29"/>
      <c r="I95" s="39"/>
      <c r="J95" s="40"/>
      <c r="K95" s="39"/>
      <c r="L95" s="40"/>
      <c r="M95" s="39"/>
      <c r="N95" s="40"/>
      <c r="O95" s="39"/>
      <c r="P95" s="40"/>
      <c r="Q95" s="39"/>
      <c r="R95" s="40"/>
      <c r="S95" s="39"/>
      <c r="T95" s="42"/>
      <c r="U95" s="43"/>
      <c r="V95" s="40"/>
      <c r="W95" s="39"/>
      <c r="X95" s="85"/>
    </row>
    <row r="96" spans="1:24" ht="12.75">
      <c r="A96" s="17"/>
      <c r="B96" s="113"/>
      <c r="C96" s="114"/>
      <c r="D96" s="115"/>
      <c r="E96" s="116"/>
      <c r="F96" s="65"/>
      <c r="G96" s="66"/>
      <c r="H96" s="65"/>
      <c r="I96" s="66"/>
      <c r="J96" s="65"/>
      <c r="K96" s="66"/>
      <c r="L96" s="65"/>
      <c r="M96" s="66"/>
      <c r="N96" s="65"/>
      <c r="O96" s="66"/>
      <c r="P96" s="65"/>
      <c r="Q96" s="66"/>
      <c r="R96" s="65"/>
      <c r="S96" s="66"/>
      <c r="T96" s="67"/>
      <c r="U96" s="68"/>
      <c r="V96" s="65"/>
      <c r="W96" s="66"/>
      <c r="X96" s="116"/>
    </row>
    <row r="97" spans="1:24" ht="29.25">
      <c r="A97" s="101"/>
      <c r="B97" s="102" t="s">
        <v>106</v>
      </c>
      <c r="C97" s="103"/>
      <c r="D97" s="70">
        <f aca="true" t="shared" si="9" ref="D97:D128">COUNTIF(F97:W97,"*)")</f>
        <v>0</v>
      </c>
      <c r="E97" s="71"/>
      <c r="F97" s="72" t="s">
        <v>15</v>
      </c>
      <c r="G97" s="73" t="s">
        <v>16</v>
      </c>
      <c r="H97" s="72" t="s">
        <v>15</v>
      </c>
      <c r="I97" s="73" t="s">
        <v>16</v>
      </c>
      <c r="J97" s="72" t="s">
        <v>15</v>
      </c>
      <c r="K97" s="73" t="s">
        <v>16</v>
      </c>
      <c r="L97" s="72" t="s">
        <v>15</v>
      </c>
      <c r="M97" s="73" t="s">
        <v>16</v>
      </c>
      <c r="N97" s="72" t="s">
        <v>15</v>
      </c>
      <c r="O97" s="73" t="s">
        <v>16</v>
      </c>
      <c r="P97" s="72" t="s">
        <v>15</v>
      </c>
      <c r="Q97" s="73" t="s">
        <v>16</v>
      </c>
      <c r="R97" s="72" t="s">
        <v>15</v>
      </c>
      <c r="S97" s="73" t="s">
        <v>16</v>
      </c>
      <c r="T97" s="74" t="s">
        <v>15</v>
      </c>
      <c r="U97" s="75" t="s">
        <v>16</v>
      </c>
      <c r="V97" s="72" t="s">
        <v>15</v>
      </c>
      <c r="W97" s="73" t="s">
        <v>16</v>
      </c>
      <c r="X97" s="28">
        <f>Z97+AA97</f>
        <v>0</v>
      </c>
    </row>
    <row r="98" spans="1:24" ht="12.75">
      <c r="A98" s="17" t="s">
        <v>17</v>
      </c>
      <c r="B98" s="38" t="s">
        <v>108</v>
      </c>
      <c r="C98" s="38" t="s">
        <v>19</v>
      </c>
      <c r="D98" s="105">
        <f>COUNTIF(F98:W98,"*)")</f>
        <v>1</v>
      </c>
      <c r="E98" s="76">
        <f>SUM(G98+I98+K98+M98+O98+Q98+S98+U98+W98)</f>
        <v>58</v>
      </c>
      <c r="F98" s="24">
        <v>2</v>
      </c>
      <c r="G98" s="23">
        <v>9</v>
      </c>
      <c r="H98" s="24">
        <v>10</v>
      </c>
      <c r="I98" s="23">
        <v>9</v>
      </c>
      <c r="J98" s="24" t="s">
        <v>163</v>
      </c>
      <c r="K98" s="23"/>
      <c r="L98" s="29">
        <v>1</v>
      </c>
      <c r="M98" s="23">
        <v>20</v>
      </c>
      <c r="N98" s="24">
        <v>2</v>
      </c>
      <c r="O98" s="23">
        <v>10</v>
      </c>
      <c r="P98" s="24">
        <v>1</v>
      </c>
      <c r="Q98" s="23">
        <v>10</v>
      </c>
      <c r="R98" s="24"/>
      <c r="S98" s="23"/>
      <c r="T98" s="26"/>
      <c r="U98" s="27"/>
      <c r="V98" s="24"/>
      <c r="W98" s="23"/>
      <c r="X98" s="76"/>
    </row>
    <row r="99" spans="1:24" ht="12.75">
      <c r="A99" s="17" t="s">
        <v>21</v>
      </c>
      <c r="B99" s="38" t="s">
        <v>107</v>
      </c>
      <c r="C99" s="18" t="s">
        <v>19</v>
      </c>
      <c r="D99" s="20">
        <f>COUNTIF(F99:W99,"*)")</f>
        <v>1</v>
      </c>
      <c r="E99" s="76">
        <f>SUM(G99+I99+K99+M99+O99+Q99+S99+U99+W99)</f>
        <v>57</v>
      </c>
      <c r="F99" s="29">
        <v>1</v>
      </c>
      <c r="G99" s="33">
        <v>11</v>
      </c>
      <c r="H99" s="29" t="s">
        <v>163</v>
      </c>
      <c r="I99" s="33"/>
      <c r="J99" s="29">
        <v>7</v>
      </c>
      <c r="K99" s="33">
        <v>12</v>
      </c>
      <c r="L99" s="29">
        <v>2</v>
      </c>
      <c r="M99" s="33">
        <v>18</v>
      </c>
      <c r="N99" s="37">
        <v>3</v>
      </c>
      <c r="O99" s="33">
        <v>8</v>
      </c>
      <c r="P99" s="29">
        <v>2</v>
      </c>
      <c r="Q99" s="33">
        <v>8</v>
      </c>
      <c r="R99" s="37"/>
      <c r="S99" s="33"/>
      <c r="T99" s="34"/>
      <c r="U99" s="32"/>
      <c r="V99" s="29"/>
      <c r="W99" s="33"/>
      <c r="X99" s="35"/>
    </row>
    <row r="100" spans="1:24" ht="12.75">
      <c r="A100" s="17" t="s">
        <v>24</v>
      </c>
      <c r="B100" s="38" t="s">
        <v>109</v>
      </c>
      <c r="C100" s="38" t="s">
        <v>36</v>
      </c>
      <c r="D100" s="20">
        <f>COUNTIF(F100:W100,"*)")</f>
        <v>1</v>
      </c>
      <c r="E100" s="76">
        <f>SUM(G100+I100+K100+M100+O100+Q100+S100+U100+W100)</f>
        <v>23</v>
      </c>
      <c r="F100" s="29" t="s">
        <v>163</v>
      </c>
      <c r="G100" s="33"/>
      <c r="H100" s="37">
        <v>16</v>
      </c>
      <c r="I100" s="33">
        <v>3</v>
      </c>
      <c r="J100" s="29" t="s">
        <v>20</v>
      </c>
      <c r="K100" s="33"/>
      <c r="L100" s="29">
        <v>5</v>
      </c>
      <c r="M100" s="33">
        <v>14</v>
      </c>
      <c r="N100" s="29">
        <v>4</v>
      </c>
      <c r="O100" s="33">
        <v>6</v>
      </c>
      <c r="P100" s="29" t="s">
        <v>20</v>
      </c>
      <c r="Q100" s="33"/>
      <c r="R100" s="37"/>
      <c r="S100" s="33"/>
      <c r="T100" s="34"/>
      <c r="U100" s="32"/>
      <c r="V100" s="29"/>
      <c r="W100" s="33"/>
      <c r="X100" s="35"/>
    </row>
    <row r="101" spans="1:24" ht="12.75">
      <c r="A101" s="17" t="s">
        <v>27</v>
      </c>
      <c r="B101" s="38" t="s">
        <v>110</v>
      </c>
      <c r="C101" s="38" t="s">
        <v>19</v>
      </c>
      <c r="D101" s="20">
        <f>COUNTIF(F101:W101,"*)")</f>
        <v>1</v>
      </c>
      <c r="E101" s="76">
        <f>SUM(G101+I101+K101+M101+O101+Q101+S101+U101+W101)</f>
        <v>7</v>
      </c>
      <c r="F101" s="29">
        <v>3</v>
      </c>
      <c r="G101" s="33">
        <v>7</v>
      </c>
      <c r="H101" s="29" t="s">
        <v>163</v>
      </c>
      <c r="I101" s="33"/>
      <c r="J101" s="29" t="s">
        <v>20</v>
      </c>
      <c r="K101" s="33"/>
      <c r="L101" s="29" t="s">
        <v>20</v>
      </c>
      <c r="M101" s="33"/>
      <c r="N101" s="29" t="s">
        <v>20</v>
      </c>
      <c r="O101" s="33"/>
      <c r="P101" s="29" t="s">
        <v>20</v>
      </c>
      <c r="Q101" s="33"/>
      <c r="R101" s="37"/>
      <c r="S101" s="33"/>
      <c r="T101" s="34"/>
      <c r="U101" s="32"/>
      <c r="V101" s="29"/>
      <c r="W101" s="33"/>
      <c r="X101" s="35"/>
    </row>
    <row r="102" spans="1:24" ht="12.75">
      <c r="A102" s="17" t="s">
        <v>28</v>
      </c>
      <c r="B102" s="38"/>
      <c r="C102" s="38"/>
      <c r="D102" s="20">
        <f t="shared" si="9"/>
        <v>0</v>
      </c>
      <c r="E102" s="35">
        <f>SUM(G102+I102+K102+M102+O102+Q102+S102+W102)</f>
        <v>0</v>
      </c>
      <c r="F102" s="29"/>
      <c r="G102" s="33"/>
      <c r="H102" s="37"/>
      <c r="I102" s="33"/>
      <c r="J102" s="29"/>
      <c r="K102" s="33"/>
      <c r="L102" s="29"/>
      <c r="M102" s="33"/>
      <c r="N102" s="29"/>
      <c r="O102" s="33"/>
      <c r="P102" s="29"/>
      <c r="Q102" s="33"/>
      <c r="R102" s="37"/>
      <c r="S102" s="33"/>
      <c r="T102" s="34"/>
      <c r="U102" s="32"/>
      <c r="V102" s="29"/>
      <c r="W102" s="33"/>
      <c r="X102" s="35"/>
    </row>
    <row r="103" spans="1:24" ht="12.75">
      <c r="A103" s="17" t="s">
        <v>29</v>
      </c>
      <c r="B103" s="38"/>
      <c r="C103" s="38"/>
      <c r="D103" s="20">
        <f t="shared" si="9"/>
        <v>0</v>
      </c>
      <c r="E103" s="35">
        <f>SUM(G103+I103+K103+M103+O103+Q103+S103+W103)</f>
        <v>0</v>
      </c>
      <c r="F103" s="29"/>
      <c r="G103" s="33"/>
      <c r="H103" s="37"/>
      <c r="I103" s="33"/>
      <c r="J103" s="29"/>
      <c r="K103" s="33"/>
      <c r="L103" s="29"/>
      <c r="M103" s="33"/>
      <c r="N103" s="29"/>
      <c r="O103" s="33"/>
      <c r="P103" s="29"/>
      <c r="Q103" s="33"/>
      <c r="R103" s="37"/>
      <c r="S103" s="33"/>
      <c r="T103" s="34"/>
      <c r="U103" s="32"/>
      <c r="V103" s="29"/>
      <c r="W103" s="33"/>
      <c r="X103" s="35"/>
    </row>
    <row r="104" spans="1:24" ht="12.75">
      <c r="A104" s="44"/>
      <c r="B104" s="107"/>
      <c r="C104" s="45"/>
      <c r="D104" s="46">
        <f t="shared" si="9"/>
        <v>0</v>
      </c>
      <c r="E104" s="47">
        <f>SUM(G104+I104+K104+M104+O104+Q104+S104+W104)</f>
        <v>0</v>
      </c>
      <c r="F104" s="81"/>
      <c r="G104" s="108"/>
      <c r="H104" s="50"/>
      <c r="I104" s="108"/>
      <c r="J104" s="81"/>
      <c r="K104" s="108"/>
      <c r="L104" s="81"/>
      <c r="M104" s="108"/>
      <c r="N104" s="81"/>
      <c r="O104" s="108"/>
      <c r="P104" s="81"/>
      <c r="Q104" s="108"/>
      <c r="R104" s="50"/>
      <c r="S104" s="108"/>
      <c r="T104" s="117"/>
      <c r="U104" s="118"/>
      <c r="V104" s="81"/>
      <c r="W104" s="108"/>
      <c r="X104" s="47"/>
    </row>
    <row r="105" spans="1:24" ht="12.75">
      <c r="A105" s="17" t="s">
        <v>17</v>
      </c>
      <c r="B105" s="38" t="s">
        <v>111</v>
      </c>
      <c r="C105" s="38" t="s">
        <v>31</v>
      </c>
      <c r="D105" s="20">
        <f aca="true" t="shared" si="10" ref="D105:D115">COUNTIF(F105:W105,"*)")</f>
        <v>1</v>
      </c>
      <c r="E105" s="35">
        <f aca="true" t="shared" si="11" ref="E105:E116">SUM(G105+I105+K105+M105+O105+Q105+S105+U105+W105)</f>
        <v>72</v>
      </c>
      <c r="F105" s="29">
        <v>5</v>
      </c>
      <c r="G105" s="33">
        <v>14</v>
      </c>
      <c r="H105" s="29">
        <v>8</v>
      </c>
      <c r="I105" s="33">
        <v>11</v>
      </c>
      <c r="J105" s="37" t="s">
        <v>197</v>
      </c>
      <c r="K105" s="33"/>
      <c r="L105" s="29">
        <v>2</v>
      </c>
      <c r="M105" s="33">
        <v>18</v>
      </c>
      <c r="N105" s="37">
        <v>1</v>
      </c>
      <c r="O105" s="33">
        <v>14</v>
      </c>
      <c r="P105" s="29">
        <v>1</v>
      </c>
      <c r="Q105" s="33">
        <v>15</v>
      </c>
      <c r="R105" s="37"/>
      <c r="S105" s="33"/>
      <c r="T105" s="34"/>
      <c r="U105" s="32"/>
      <c r="V105" s="29"/>
      <c r="W105" s="33"/>
      <c r="X105" s="35">
        <v>5</v>
      </c>
    </row>
    <row r="106" spans="1:24" ht="12.75">
      <c r="A106" s="17" t="s">
        <v>21</v>
      </c>
      <c r="B106" s="38" t="s">
        <v>112</v>
      </c>
      <c r="C106" s="38" t="s">
        <v>36</v>
      </c>
      <c r="D106" s="20">
        <f t="shared" si="10"/>
        <v>1</v>
      </c>
      <c r="E106" s="35">
        <f t="shared" si="11"/>
        <v>62</v>
      </c>
      <c r="F106" s="29">
        <v>6</v>
      </c>
      <c r="G106" s="33">
        <v>13</v>
      </c>
      <c r="H106" s="37" t="s">
        <v>198</v>
      </c>
      <c r="I106" s="33"/>
      <c r="J106" s="37">
        <v>9</v>
      </c>
      <c r="K106" s="33">
        <v>10</v>
      </c>
      <c r="L106" s="29">
        <v>3</v>
      </c>
      <c r="M106" s="33">
        <v>16</v>
      </c>
      <c r="N106" s="37">
        <v>2</v>
      </c>
      <c r="O106" s="33">
        <v>12</v>
      </c>
      <c r="P106" s="29">
        <v>3</v>
      </c>
      <c r="Q106" s="33">
        <v>11</v>
      </c>
      <c r="R106" s="37"/>
      <c r="S106" s="33"/>
      <c r="T106" s="34"/>
      <c r="U106" s="32"/>
      <c r="V106" s="29"/>
      <c r="W106" s="33"/>
      <c r="X106" s="35">
        <v>9</v>
      </c>
    </row>
    <row r="107" spans="1:24" ht="12.75">
      <c r="A107" s="17" t="s">
        <v>24</v>
      </c>
      <c r="B107" s="38" t="s">
        <v>113</v>
      </c>
      <c r="C107" s="38" t="s">
        <v>31</v>
      </c>
      <c r="D107" s="20">
        <f t="shared" si="10"/>
        <v>1</v>
      </c>
      <c r="E107" s="35">
        <f t="shared" si="11"/>
        <v>59</v>
      </c>
      <c r="F107" s="29">
        <v>2</v>
      </c>
      <c r="G107" s="33">
        <v>18</v>
      </c>
      <c r="H107" s="29">
        <v>12</v>
      </c>
      <c r="I107" s="33">
        <v>7</v>
      </c>
      <c r="J107" s="29" t="s">
        <v>199</v>
      </c>
      <c r="K107" s="33"/>
      <c r="L107" s="29">
        <v>6</v>
      </c>
      <c r="M107" s="33">
        <v>13</v>
      </c>
      <c r="N107" s="29">
        <v>4</v>
      </c>
      <c r="O107" s="33">
        <v>8</v>
      </c>
      <c r="P107" s="29">
        <v>2</v>
      </c>
      <c r="Q107" s="33">
        <v>13</v>
      </c>
      <c r="R107" s="37"/>
      <c r="S107" s="33"/>
      <c r="T107" s="34"/>
      <c r="U107" s="32"/>
      <c r="V107" s="29"/>
      <c r="W107" s="33"/>
      <c r="X107" s="35">
        <v>4</v>
      </c>
    </row>
    <row r="108" spans="1:24" ht="12.75">
      <c r="A108" s="17" t="s">
        <v>27</v>
      </c>
      <c r="B108" s="38" t="s">
        <v>114</v>
      </c>
      <c r="C108" s="38" t="s">
        <v>19</v>
      </c>
      <c r="D108" s="20">
        <f t="shared" si="10"/>
        <v>1</v>
      </c>
      <c r="E108" s="35">
        <f t="shared" si="11"/>
        <v>48</v>
      </c>
      <c r="F108" s="29">
        <v>3</v>
      </c>
      <c r="G108" s="33">
        <v>16</v>
      </c>
      <c r="H108" s="37" t="s">
        <v>200</v>
      </c>
      <c r="I108" s="33"/>
      <c r="J108" s="29">
        <v>16</v>
      </c>
      <c r="K108" s="33">
        <v>3</v>
      </c>
      <c r="L108" s="29">
        <v>4</v>
      </c>
      <c r="M108" s="33">
        <v>15</v>
      </c>
      <c r="N108" s="29">
        <v>6</v>
      </c>
      <c r="O108" s="33">
        <v>6</v>
      </c>
      <c r="P108" s="29">
        <v>5</v>
      </c>
      <c r="Q108" s="33">
        <v>8</v>
      </c>
      <c r="R108" s="37"/>
      <c r="S108" s="33"/>
      <c r="T108" s="78"/>
      <c r="U108" s="79"/>
      <c r="V108" s="37"/>
      <c r="W108" s="33"/>
      <c r="X108" s="35">
        <v>1</v>
      </c>
    </row>
    <row r="109" spans="1:24" ht="12.75">
      <c r="A109" s="17" t="s">
        <v>28</v>
      </c>
      <c r="B109" s="38" t="s">
        <v>115</v>
      </c>
      <c r="C109" s="38" t="s">
        <v>31</v>
      </c>
      <c r="D109" s="20">
        <f t="shared" si="10"/>
        <v>1</v>
      </c>
      <c r="E109" s="35">
        <f t="shared" si="11"/>
        <v>32</v>
      </c>
      <c r="F109" s="29">
        <v>7</v>
      </c>
      <c r="G109" s="33">
        <v>12</v>
      </c>
      <c r="H109" s="37">
        <v>16</v>
      </c>
      <c r="I109" s="39">
        <v>3</v>
      </c>
      <c r="J109" s="40" t="s">
        <v>163</v>
      </c>
      <c r="K109" s="119"/>
      <c r="L109" s="120">
        <v>9</v>
      </c>
      <c r="M109" s="121">
        <v>10</v>
      </c>
      <c r="N109" s="40">
        <v>5</v>
      </c>
      <c r="O109" s="39">
        <v>7</v>
      </c>
      <c r="P109" s="29" t="s">
        <v>20</v>
      </c>
      <c r="Q109" s="119"/>
      <c r="R109" s="123"/>
      <c r="S109" s="119"/>
      <c r="T109" s="124"/>
      <c r="U109" s="125"/>
      <c r="V109" s="123"/>
      <c r="W109" s="119"/>
      <c r="X109" s="126"/>
    </row>
    <row r="110" spans="1:24" ht="12.75">
      <c r="A110" s="17" t="s">
        <v>29</v>
      </c>
      <c r="B110" s="38" t="s">
        <v>116</v>
      </c>
      <c r="C110" s="38" t="s">
        <v>19</v>
      </c>
      <c r="D110" s="20">
        <f t="shared" si="10"/>
        <v>1</v>
      </c>
      <c r="E110" s="35">
        <f t="shared" si="11"/>
        <v>29</v>
      </c>
      <c r="F110" s="29" t="s">
        <v>163</v>
      </c>
      <c r="G110" s="33"/>
      <c r="H110" s="37">
        <v>15</v>
      </c>
      <c r="I110" s="33">
        <v>4</v>
      </c>
      <c r="J110" s="29">
        <v>13</v>
      </c>
      <c r="K110" s="33">
        <v>6</v>
      </c>
      <c r="L110" s="29" t="s">
        <v>20</v>
      </c>
      <c r="M110" s="33"/>
      <c r="N110" s="29">
        <v>3</v>
      </c>
      <c r="O110" s="33">
        <v>10</v>
      </c>
      <c r="P110" s="29">
        <v>4</v>
      </c>
      <c r="Q110" s="33">
        <v>9</v>
      </c>
      <c r="R110" s="37"/>
      <c r="S110" s="33"/>
      <c r="T110" s="34"/>
      <c r="U110" s="32"/>
      <c r="V110" s="29"/>
      <c r="W110" s="33"/>
      <c r="X110" s="35"/>
    </row>
    <row r="111" spans="1:24" ht="12.75">
      <c r="A111" s="17" t="s">
        <v>30</v>
      </c>
      <c r="B111" s="38" t="s">
        <v>117</v>
      </c>
      <c r="C111" s="38" t="s">
        <v>40</v>
      </c>
      <c r="D111" s="20">
        <f t="shared" si="10"/>
        <v>1</v>
      </c>
      <c r="E111" s="35">
        <f t="shared" si="11"/>
        <v>17</v>
      </c>
      <c r="F111" s="29">
        <v>8</v>
      </c>
      <c r="G111" s="33">
        <v>11</v>
      </c>
      <c r="H111" s="37" t="s">
        <v>163</v>
      </c>
      <c r="I111" s="33"/>
      <c r="J111" s="29">
        <v>22</v>
      </c>
      <c r="K111" s="33"/>
      <c r="L111" s="29" t="s">
        <v>20</v>
      </c>
      <c r="M111" s="33"/>
      <c r="N111" s="29" t="s">
        <v>20</v>
      </c>
      <c r="O111" s="33"/>
      <c r="P111" s="29">
        <v>6</v>
      </c>
      <c r="Q111" s="33">
        <v>6</v>
      </c>
      <c r="R111" s="123"/>
      <c r="S111" s="127"/>
      <c r="T111" s="128"/>
      <c r="U111" s="129"/>
      <c r="V111" s="122"/>
      <c r="W111" s="127"/>
      <c r="X111" s="126"/>
    </row>
    <row r="112" spans="1:24" ht="12.75">
      <c r="A112" s="17" t="s">
        <v>38</v>
      </c>
      <c r="B112" s="18" t="s">
        <v>118</v>
      </c>
      <c r="C112" s="38" t="s">
        <v>19</v>
      </c>
      <c r="D112" s="20">
        <f t="shared" si="10"/>
        <v>1</v>
      </c>
      <c r="E112" s="35">
        <f t="shared" si="11"/>
        <v>10</v>
      </c>
      <c r="F112" s="29">
        <v>9</v>
      </c>
      <c r="G112" s="33">
        <v>10</v>
      </c>
      <c r="H112" s="37">
        <v>25</v>
      </c>
      <c r="I112" s="33"/>
      <c r="J112" s="29">
        <v>24</v>
      </c>
      <c r="K112" s="127"/>
      <c r="L112" s="130" t="s">
        <v>163</v>
      </c>
      <c r="M112" s="127"/>
      <c r="N112" s="29" t="s">
        <v>20</v>
      </c>
      <c r="O112" s="127"/>
      <c r="P112" s="29" t="s">
        <v>20</v>
      </c>
      <c r="Q112" s="33"/>
      <c r="R112" s="40"/>
      <c r="S112" s="33"/>
      <c r="T112" s="34"/>
      <c r="U112" s="32"/>
      <c r="V112" s="29"/>
      <c r="W112" s="33"/>
      <c r="X112" s="35"/>
    </row>
    <row r="113" spans="1:24" ht="12.75">
      <c r="A113" s="17" t="s">
        <v>41</v>
      </c>
      <c r="B113" s="18" t="s">
        <v>119</v>
      </c>
      <c r="C113" s="18" t="s">
        <v>40</v>
      </c>
      <c r="D113" s="20">
        <f t="shared" si="10"/>
        <v>1</v>
      </c>
      <c r="E113" s="35">
        <f t="shared" si="11"/>
        <v>10</v>
      </c>
      <c r="F113" s="29">
        <v>10</v>
      </c>
      <c r="G113" s="33">
        <v>9</v>
      </c>
      <c r="H113" s="37" t="s">
        <v>163</v>
      </c>
      <c r="I113" s="33"/>
      <c r="J113" s="29">
        <v>20</v>
      </c>
      <c r="K113" s="33">
        <v>1</v>
      </c>
      <c r="L113" s="29" t="s">
        <v>20</v>
      </c>
      <c r="M113" s="33"/>
      <c r="N113" s="29" t="s">
        <v>20</v>
      </c>
      <c r="O113" s="33"/>
      <c r="P113" s="29" t="s">
        <v>20</v>
      </c>
      <c r="Q113" s="33"/>
      <c r="R113" s="40"/>
      <c r="S113" s="33"/>
      <c r="T113" s="34"/>
      <c r="U113" s="32"/>
      <c r="V113" s="29"/>
      <c r="W113" s="33"/>
      <c r="X113" s="35"/>
    </row>
    <row r="114" spans="1:24" ht="12.75">
      <c r="A114" s="17" t="s">
        <v>43</v>
      </c>
      <c r="B114" s="18" t="s">
        <v>120</v>
      </c>
      <c r="C114" s="18" t="s">
        <v>26</v>
      </c>
      <c r="D114" s="20">
        <f t="shared" si="10"/>
        <v>1</v>
      </c>
      <c r="E114" s="35">
        <f t="shared" si="11"/>
        <v>0</v>
      </c>
      <c r="F114" s="29" t="s">
        <v>163</v>
      </c>
      <c r="G114" s="33"/>
      <c r="H114" s="37">
        <v>21</v>
      </c>
      <c r="I114" s="33"/>
      <c r="J114" s="29" t="s">
        <v>20</v>
      </c>
      <c r="K114" s="33"/>
      <c r="L114" s="29" t="s">
        <v>20</v>
      </c>
      <c r="M114" s="33"/>
      <c r="N114" s="29" t="s">
        <v>20</v>
      </c>
      <c r="O114" s="33"/>
      <c r="P114" s="29" t="s">
        <v>20</v>
      </c>
      <c r="Q114" s="33"/>
      <c r="R114" s="40"/>
      <c r="S114" s="33"/>
      <c r="T114" s="78"/>
      <c r="U114" s="79"/>
      <c r="V114" s="37"/>
      <c r="W114" s="33"/>
      <c r="X114" s="35"/>
    </row>
    <row r="115" spans="1:24" ht="12.75">
      <c r="A115" s="17" t="s">
        <v>46</v>
      </c>
      <c r="B115" s="18"/>
      <c r="C115" s="18"/>
      <c r="D115" s="20">
        <f t="shared" si="10"/>
        <v>0</v>
      </c>
      <c r="E115" s="35">
        <f t="shared" si="11"/>
        <v>0</v>
      </c>
      <c r="F115" s="29"/>
      <c r="G115" s="33"/>
      <c r="H115" s="37"/>
      <c r="I115" s="39"/>
      <c r="J115" s="40"/>
      <c r="K115" s="39"/>
      <c r="L115" s="40"/>
      <c r="M115" s="39"/>
      <c r="N115" s="40"/>
      <c r="O115" s="39"/>
      <c r="P115" s="40"/>
      <c r="Q115" s="39"/>
      <c r="R115" s="40"/>
      <c r="S115" s="39"/>
      <c r="T115" s="42"/>
      <c r="U115" s="43"/>
      <c r="V115" s="40"/>
      <c r="W115" s="39"/>
      <c r="X115" s="35"/>
    </row>
    <row r="116" spans="1:24" ht="12.75">
      <c r="A116" s="17" t="s">
        <v>48</v>
      </c>
      <c r="B116" s="18"/>
      <c r="C116" s="38"/>
      <c r="D116" s="20">
        <f t="shared" si="9"/>
        <v>0</v>
      </c>
      <c r="E116" s="35">
        <f t="shared" si="11"/>
        <v>0</v>
      </c>
      <c r="F116" s="29"/>
      <c r="G116" s="33"/>
      <c r="H116" s="37"/>
      <c r="I116" s="39"/>
      <c r="J116" s="40"/>
      <c r="K116" s="39"/>
      <c r="L116" s="40"/>
      <c r="M116" s="39"/>
      <c r="N116" s="40"/>
      <c r="O116" s="39"/>
      <c r="P116" s="40"/>
      <c r="Q116" s="39"/>
      <c r="R116" s="40"/>
      <c r="S116" s="39"/>
      <c r="T116" s="42"/>
      <c r="U116" s="43"/>
      <c r="V116" s="40"/>
      <c r="W116" s="39"/>
      <c r="X116" s="35"/>
    </row>
    <row r="117" spans="1:24" ht="12.75">
      <c r="A117" s="17" t="s">
        <v>50</v>
      </c>
      <c r="B117" s="18"/>
      <c r="C117" s="18"/>
      <c r="D117" s="20">
        <f t="shared" si="9"/>
        <v>0</v>
      </c>
      <c r="E117" s="35"/>
      <c r="F117" s="29"/>
      <c r="G117" s="33"/>
      <c r="H117" s="37"/>
      <c r="I117" s="39"/>
      <c r="J117" s="40"/>
      <c r="K117" s="39"/>
      <c r="L117" s="40"/>
      <c r="M117" s="39"/>
      <c r="N117" s="40"/>
      <c r="O117" s="39"/>
      <c r="P117" s="40"/>
      <c r="Q117" s="39"/>
      <c r="R117" s="40"/>
      <c r="S117" s="39"/>
      <c r="T117" s="42"/>
      <c r="U117" s="43"/>
      <c r="V117" s="40"/>
      <c r="W117" s="39"/>
      <c r="X117" s="35"/>
    </row>
    <row r="118" spans="1:24" ht="12.75">
      <c r="A118" s="17" t="s">
        <v>52</v>
      </c>
      <c r="B118" s="18"/>
      <c r="C118" s="18"/>
      <c r="D118" s="20">
        <f t="shared" si="9"/>
        <v>0</v>
      </c>
      <c r="E118" s="35">
        <f aca="true" t="shared" si="12" ref="E118:E126">SUM(G118+I118+K118+M118+O118+Q118+S118+U118+W118)</f>
        <v>0</v>
      </c>
      <c r="F118" s="29"/>
      <c r="G118" s="33"/>
      <c r="H118" s="37"/>
      <c r="I118" s="39"/>
      <c r="J118" s="40"/>
      <c r="K118" s="39"/>
      <c r="L118" s="40"/>
      <c r="M118" s="39"/>
      <c r="N118" s="40"/>
      <c r="O118" s="39"/>
      <c r="P118" s="40"/>
      <c r="Q118" s="39"/>
      <c r="R118" s="40"/>
      <c r="S118" s="39"/>
      <c r="T118" s="42"/>
      <c r="U118" s="43"/>
      <c r="V118" s="40"/>
      <c r="W118" s="39"/>
      <c r="X118" s="35"/>
    </row>
    <row r="119" spans="1:24" ht="12.75">
      <c r="A119" s="17" t="s">
        <v>54</v>
      </c>
      <c r="B119" s="18"/>
      <c r="C119" s="18"/>
      <c r="D119" s="20">
        <f t="shared" si="9"/>
        <v>0</v>
      </c>
      <c r="E119" s="35">
        <f t="shared" si="12"/>
        <v>0</v>
      </c>
      <c r="F119" s="29"/>
      <c r="G119" s="33"/>
      <c r="H119" s="37"/>
      <c r="I119" s="39"/>
      <c r="J119" s="40"/>
      <c r="K119" s="39"/>
      <c r="L119" s="40"/>
      <c r="M119" s="39"/>
      <c r="N119" s="40"/>
      <c r="O119" s="39"/>
      <c r="P119" s="40"/>
      <c r="Q119" s="39"/>
      <c r="R119" s="40"/>
      <c r="S119" s="39"/>
      <c r="T119" s="42"/>
      <c r="U119" s="43"/>
      <c r="V119" s="40"/>
      <c r="W119" s="39"/>
      <c r="X119" s="35"/>
    </row>
    <row r="120" spans="1:24" ht="12.75">
      <c r="A120" s="17" t="s">
        <v>56</v>
      </c>
      <c r="B120" s="18"/>
      <c r="C120" s="38"/>
      <c r="D120" s="20">
        <f t="shared" si="9"/>
        <v>0</v>
      </c>
      <c r="E120" s="35">
        <f t="shared" si="12"/>
        <v>0</v>
      </c>
      <c r="F120" s="29"/>
      <c r="G120" s="33"/>
      <c r="H120" s="37"/>
      <c r="I120" s="39"/>
      <c r="J120" s="40"/>
      <c r="K120" s="39"/>
      <c r="L120" s="40"/>
      <c r="M120" s="39"/>
      <c r="N120" s="40"/>
      <c r="O120" s="39"/>
      <c r="P120" s="40"/>
      <c r="Q120" s="39"/>
      <c r="R120" s="40"/>
      <c r="S120" s="39"/>
      <c r="T120" s="42"/>
      <c r="U120" s="43"/>
      <c r="V120" s="40"/>
      <c r="W120" s="39"/>
      <c r="X120" s="35"/>
    </row>
    <row r="121" spans="1:24" ht="12.75">
      <c r="A121" s="17" t="s">
        <v>58</v>
      </c>
      <c r="B121" s="18"/>
      <c r="C121" s="18"/>
      <c r="D121" s="20">
        <f t="shared" si="9"/>
        <v>0</v>
      </c>
      <c r="E121" s="35">
        <f t="shared" si="12"/>
        <v>0</v>
      </c>
      <c r="F121" s="29"/>
      <c r="G121" s="39"/>
      <c r="H121" s="37"/>
      <c r="I121" s="39"/>
      <c r="J121" s="40"/>
      <c r="K121" s="39"/>
      <c r="L121" s="40"/>
      <c r="M121" s="39"/>
      <c r="N121" s="40"/>
      <c r="O121" s="39"/>
      <c r="P121" s="40"/>
      <c r="Q121" s="39"/>
      <c r="R121" s="40"/>
      <c r="S121" s="39"/>
      <c r="T121" s="42"/>
      <c r="U121" s="43"/>
      <c r="V121" s="40"/>
      <c r="W121" s="39"/>
      <c r="X121" s="85"/>
    </row>
    <row r="122" spans="1:24" ht="12.75">
      <c r="A122" s="17" t="s">
        <v>83</v>
      </c>
      <c r="B122" s="18"/>
      <c r="C122" s="18"/>
      <c r="D122" s="20">
        <f t="shared" si="9"/>
        <v>0</v>
      </c>
      <c r="E122" s="35">
        <f t="shared" si="12"/>
        <v>0</v>
      </c>
      <c r="F122" s="29"/>
      <c r="G122" s="39"/>
      <c r="H122" s="29"/>
      <c r="I122" s="39"/>
      <c r="J122" s="40"/>
      <c r="K122" s="39"/>
      <c r="L122" s="40"/>
      <c r="M122" s="39"/>
      <c r="N122" s="40"/>
      <c r="O122" s="39"/>
      <c r="P122" s="40"/>
      <c r="Q122" s="39"/>
      <c r="R122" s="40"/>
      <c r="S122" s="39"/>
      <c r="T122" s="42"/>
      <c r="U122" s="43"/>
      <c r="V122" s="40"/>
      <c r="W122" s="39"/>
      <c r="X122" s="85"/>
    </row>
    <row r="123" spans="1:24" ht="12.75">
      <c r="A123" s="17" t="s">
        <v>105</v>
      </c>
      <c r="B123" s="18"/>
      <c r="C123" s="18"/>
      <c r="D123" s="20">
        <f t="shared" si="9"/>
        <v>0</v>
      </c>
      <c r="E123" s="35">
        <f t="shared" si="12"/>
        <v>0</v>
      </c>
      <c r="F123" s="29"/>
      <c r="G123" s="39"/>
      <c r="H123" s="29"/>
      <c r="I123" s="39"/>
      <c r="J123" s="40"/>
      <c r="K123" s="39"/>
      <c r="L123" s="40"/>
      <c r="M123" s="39"/>
      <c r="N123" s="40"/>
      <c r="O123" s="39"/>
      <c r="P123" s="40"/>
      <c r="Q123" s="39"/>
      <c r="R123" s="40"/>
      <c r="S123" s="39"/>
      <c r="T123" s="42"/>
      <c r="U123" s="43"/>
      <c r="V123" s="40"/>
      <c r="W123" s="39"/>
      <c r="X123" s="85"/>
    </row>
    <row r="124" spans="1:24" ht="12.75">
      <c r="A124" s="17" t="s">
        <v>121</v>
      </c>
      <c r="B124" s="18"/>
      <c r="C124" s="38"/>
      <c r="D124" s="20">
        <f t="shared" si="9"/>
        <v>0</v>
      </c>
      <c r="E124" s="35">
        <f t="shared" si="12"/>
        <v>0</v>
      </c>
      <c r="F124" s="40"/>
      <c r="G124" s="39"/>
      <c r="H124" s="40"/>
      <c r="I124" s="39"/>
      <c r="J124" s="40"/>
      <c r="K124" s="39"/>
      <c r="L124" s="40"/>
      <c r="M124" s="39"/>
      <c r="N124" s="40"/>
      <c r="O124" s="39"/>
      <c r="P124" s="40"/>
      <c r="Q124" s="39"/>
      <c r="R124" s="40"/>
      <c r="S124" s="39"/>
      <c r="T124" s="42"/>
      <c r="U124" s="43"/>
      <c r="V124" s="40"/>
      <c r="W124" s="39"/>
      <c r="X124" s="85"/>
    </row>
    <row r="125" spans="1:24" ht="12.75">
      <c r="A125" s="17" t="s">
        <v>122</v>
      </c>
      <c r="B125" s="18"/>
      <c r="C125" s="18"/>
      <c r="D125" s="20">
        <f t="shared" si="9"/>
        <v>0</v>
      </c>
      <c r="E125" s="35">
        <f t="shared" si="12"/>
        <v>0</v>
      </c>
      <c r="F125" s="40"/>
      <c r="G125" s="39"/>
      <c r="H125" s="40"/>
      <c r="I125" s="39"/>
      <c r="J125" s="40"/>
      <c r="K125" s="39"/>
      <c r="L125" s="40"/>
      <c r="M125" s="39"/>
      <c r="N125" s="40"/>
      <c r="O125" s="39"/>
      <c r="P125" s="40"/>
      <c r="Q125" s="39"/>
      <c r="R125" s="40"/>
      <c r="S125" s="39"/>
      <c r="T125" s="42"/>
      <c r="U125" s="43"/>
      <c r="V125" s="40"/>
      <c r="W125" s="39"/>
      <c r="X125" s="85"/>
    </row>
    <row r="126" spans="1:24" ht="12.75">
      <c r="A126" s="17" t="s">
        <v>123</v>
      </c>
      <c r="B126" s="18"/>
      <c r="C126" s="38"/>
      <c r="D126" s="20">
        <f t="shared" si="9"/>
        <v>0</v>
      </c>
      <c r="E126" s="35">
        <f t="shared" si="12"/>
        <v>0</v>
      </c>
      <c r="F126" s="40"/>
      <c r="G126" s="39"/>
      <c r="H126" s="40"/>
      <c r="I126" s="39"/>
      <c r="J126" s="40"/>
      <c r="K126" s="39"/>
      <c r="L126" s="40"/>
      <c r="M126" s="39"/>
      <c r="N126" s="40"/>
      <c r="O126" s="39"/>
      <c r="P126" s="40"/>
      <c r="Q126" s="39"/>
      <c r="R126" s="40"/>
      <c r="S126" s="39"/>
      <c r="T126" s="42"/>
      <c r="U126" s="43"/>
      <c r="V126" s="40"/>
      <c r="W126" s="39"/>
      <c r="X126" s="85"/>
    </row>
    <row r="127" spans="1:24" ht="12.75">
      <c r="A127" s="17" t="s">
        <v>124</v>
      </c>
      <c r="B127" s="18"/>
      <c r="C127" s="18"/>
      <c r="D127" s="20">
        <f t="shared" si="9"/>
        <v>0</v>
      </c>
      <c r="E127" s="35">
        <f>SUM(G127+I127+K127+M127+O127+Q127+S127+W127)</f>
        <v>0</v>
      </c>
      <c r="F127" s="40"/>
      <c r="G127" s="39"/>
      <c r="H127" s="40"/>
      <c r="I127" s="39"/>
      <c r="J127" s="40"/>
      <c r="K127" s="39"/>
      <c r="L127" s="40"/>
      <c r="M127" s="39"/>
      <c r="N127" s="40"/>
      <c r="O127" s="39"/>
      <c r="P127" s="40"/>
      <c r="Q127" s="39"/>
      <c r="R127" s="40"/>
      <c r="S127" s="39"/>
      <c r="T127" s="42"/>
      <c r="U127" s="43"/>
      <c r="V127" s="40"/>
      <c r="W127" s="39"/>
      <c r="X127" s="85"/>
    </row>
    <row r="128" spans="1:24" ht="12.75">
      <c r="A128" s="17" t="s">
        <v>125</v>
      </c>
      <c r="B128" s="18"/>
      <c r="C128" s="18"/>
      <c r="D128" s="20">
        <f t="shared" si="9"/>
        <v>0</v>
      </c>
      <c r="E128" s="35">
        <f>SUM(G128+I128+K128+M128+O128+Q128+S128+W128)</f>
        <v>0</v>
      </c>
      <c r="F128" s="40"/>
      <c r="G128" s="39"/>
      <c r="H128" s="40"/>
      <c r="I128" s="39"/>
      <c r="J128" s="40"/>
      <c r="K128" s="39"/>
      <c r="L128" s="40"/>
      <c r="M128" s="39"/>
      <c r="N128" s="40"/>
      <c r="O128" s="39"/>
      <c r="P128" s="40"/>
      <c r="Q128" s="39"/>
      <c r="R128" s="40"/>
      <c r="S128" s="39"/>
      <c r="T128" s="42"/>
      <c r="U128" s="43"/>
      <c r="V128" s="40"/>
      <c r="W128" s="39"/>
      <c r="X128" s="85"/>
    </row>
    <row r="129" spans="1:24" ht="12.75">
      <c r="A129" s="17" t="s">
        <v>126</v>
      </c>
      <c r="B129" s="18"/>
      <c r="C129" s="38"/>
      <c r="D129" s="20">
        <f aca="true" t="shared" si="13" ref="D129:D162">COUNTIF(F129:W129,"*)")</f>
        <v>0</v>
      </c>
      <c r="E129" s="35">
        <f>SUM(G129+I129+K129+M129+O129+Q129+S129+W129)</f>
        <v>0</v>
      </c>
      <c r="F129" s="40"/>
      <c r="G129" s="39"/>
      <c r="H129" s="40"/>
      <c r="I129" s="39"/>
      <c r="J129" s="40"/>
      <c r="K129" s="39"/>
      <c r="L129" s="40"/>
      <c r="M129" s="39"/>
      <c r="N129" s="40"/>
      <c r="O129" s="39"/>
      <c r="P129" s="40"/>
      <c r="Q129" s="39"/>
      <c r="R129" s="40"/>
      <c r="S129" s="39"/>
      <c r="T129" s="42"/>
      <c r="U129" s="43"/>
      <c r="V129" s="40"/>
      <c r="W129" s="39"/>
      <c r="X129" s="85"/>
    </row>
    <row r="130" spans="1:24" ht="12.75">
      <c r="A130" s="17" t="s">
        <v>127</v>
      </c>
      <c r="B130" s="18"/>
      <c r="C130" s="18"/>
      <c r="D130" s="20">
        <f t="shared" si="13"/>
        <v>0</v>
      </c>
      <c r="E130" s="35">
        <f>SUM(G130+I130+K130+M130+O130+Q130+S130+W130)</f>
        <v>0</v>
      </c>
      <c r="F130" s="40"/>
      <c r="G130" s="39"/>
      <c r="H130" s="40"/>
      <c r="I130" s="39"/>
      <c r="J130" s="40"/>
      <c r="K130" s="39"/>
      <c r="L130" s="40"/>
      <c r="M130" s="39"/>
      <c r="N130" s="40"/>
      <c r="O130" s="39"/>
      <c r="P130" s="40"/>
      <c r="Q130" s="39"/>
      <c r="R130" s="40"/>
      <c r="S130" s="39"/>
      <c r="T130" s="42"/>
      <c r="U130" s="43"/>
      <c r="V130" s="40"/>
      <c r="W130" s="39"/>
      <c r="X130" s="85"/>
    </row>
    <row r="131" spans="1:24" ht="12.75">
      <c r="A131" s="17"/>
      <c r="B131" s="113"/>
      <c r="C131" s="114"/>
      <c r="D131" s="115">
        <f t="shared" si="13"/>
        <v>0</v>
      </c>
      <c r="E131" s="116">
        <f>SUM(G131+I131+K131+M131+O131+Q131+S131+W131)</f>
        <v>0</v>
      </c>
      <c r="F131" s="65"/>
      <c r="G131" s="66"/>
      <c r="H131" s="65"/>
      <c r="I131" s="66"/>
      <c r="J131" s="65"/>
      <c r="K131" s="66"/>
      <c r="L131" s="65"/>
      <c r="M131" s="66"/>
      <c r="N131" s="65"/>
      <c r="O131" s="66"/>
      <c r="P131" s="65"/>
      <c r="Q131" s="66"/>
      <c r="R131" s="65"/>
      <c r="S131" s="66"/>
      <c r="T131" s="67"/>
      <c r="U131" s="68"/>
      <c r="V131" s="65"/>
      <c r="W131" s="66"/>
      <c r="X131" s="116"/>
    </row>
    <row r="132" spans="1:24" ht="29.25">
      <c r="A132" s="101"/>
      <c r="B132" s="102" t="s">
        <v>128</v>
      </c>
      <c r="C132" s="103"/>
      <c r="D132" s="70">
        <f t="shared" si="13"/>
        <v>0</v>
      </c>
      <c r="E132" s="71"/>
      <c r="F132" s="72" t="s">
        <v>15</v>
      </c>
      <c r="G132" s="73" t="s">
        <v>16</v>
      </c>
      <c r="H132" s="72" t="s">
        <v>15</v>
      </c>
      <c r="I132" s="73" t="s">
        <v>16</v>
      </c>
      <c r="J132" s="72" t="s">
        <v>15</v>
      </c>
      <c r="K132" s="73" t="s">
        <v>16</v>
      </c>
      <c r="L132" s="72" t="s">
        <v>15</v>
      </c>
      <c r="M132" s="73" t="s">
        <v>16</v>
      </c>
      <c r="N132" s="72" t="s">
        <v>15</v>
      </c>
      <c r="O132" s="73" t="s">
        <v>16</v>
      </c>
      <c r="P132" s="72" t="s">
        <v>15</v>
      </c>
      <c r="Q132" s="73" t="s">
        <v>16</v>
      </c>
      <c r="R132" s="72" t="s">
        <v>15</v>
      </c>
      <c r="S132" s="73" t="s">
        <v>16</v>
      </c>
      <c r="T132" s="74" t="s">
        <v>15</v>
      </c>
      <c r="U132" s="75" t="s">
        <v>16</v>
      </c>
      <c r="V132" s="72" t="s">
        <v>15</v>
      </c>
      <c r="W132" s="73" t="s">
        <v>16</v>
      </c>
      <c r="X132" s="71">
        <f>Z132+AA132</f>
        <v>0</v>
      </c>
    </row>
    <row r="133" spans="1:24" ht="12.75">
      <c r="A133" s="17" t="s">
        <v>17</v>
      </c>
      <c r="B133" s="131" t="s">
        <v>129</v>
      </c>
      <c r="C133" s="38" t="s">
        <v>31</v>
      </c>
      <c r="D133" s="105">
        <f t="shared" si="13"/>
        <v>1</v>
      </c>
      <c r="E133" s="76">
        <f>SUM(G133+I133+K133+M133+O133+Q133+S133+U133+W133)</f>
        <v>61</v>
      </c>
      <c r="F133" s="24">
        <v>1</v>
      </c>
      <c r="G133" s="23">
        <v>11</v>
      </c>
      <c r="H133" s="24">
        <v>6</v>
      </c>
      <c r="I133" s="23">
        <v>13</v>
      </c>
      <c r="J133" s="24">
        <v>7</v>
      </c>
      <c r="K133" s="23">
        <v>8</v>
      </c>
      <c r="L133" s="24">
        <v>2</v>
      </c>
      <c r="M133" s="132">
        <v>18</v>
      </c>
      <c r="N133" s="24">
        <v>1</v>
      </c>
      <c r="O133" s="23">
        <v>11</v>
      </c>
      <c r="P133" s="24" t="s">
        <v>188</v>
      </c>
      <c r="Q133" s="23"/>
      <c r="R133" s="24"/>
      <c r="S133" s="23"/>
      <c r="T133" s="26"/>
      <c r="U133" s="27"/>
      <c r="V133" s="24"/>
      <c r="W133" s="23"/>
      <c r="X133" s="28">
        <v>6</v>
      </c>
    </row>
    <row r="134" spans="1:24" ht="12.75">
      <c r="A134" s="17" t="s">
        <v>21</v>
      </c>
      <c r="B134" s="131" t="s">
        <v>130</v>
      </c>
      <c r="C134" s="38" t="s">
        <v>40</v>
      </c>
      <c r="D134" s="20">
        <f t="shared" si="13"/>
        <v>1</v>
      </c>
      <c r="E134" s="76">
        <f>SUM(G134+I134+K134+M134+O134+Q134+S134+U134+W134)</f>
        <v>45</v>
      </c>
      <c r="F134" s="29">
        <v>2</v>
      </c>
      <c r="G134" s="33">
        <v>9</v>
      </c>
      <c r="H134" s="29">
        <v>9</v>
      </c>
      <c r="I134" s="33">
        <v>10</v>
      </c>
      <c r="J134" s="29">
        <v>8</v>
      </c>
      <c r="K134" s="33">
        <v>7</v>
      </c>
      <c r="L134" s="29" t="s">
        <v>194</v>
      </c>
      <c r="M134" s="133"/>
      <c r="N134" s="29">
        <v>2</v>
      </c>
      <c r="O134" s="33">
        <v>9</v>
      </c>
      <c r="P134" s="29">
        <v>2</v>
      </c>
      <c r="Q134" s="33">
        <v>10</v>
      </c>
      <c r="R134" s="29"/>
      <c r="S134" s="33"/>
      <c r="T134" s="34"/>
      <c r="U134" s="32"/>
      <c r="V134" s="29"/>
      <c r="W134" s="33"/>
      <c r="X134" s="35">
        <v>7</v>
      </c>
    </row>
    <row r="135" spans="1:24" ht="12.75">
      <c r="A135" s="17" t="s">
        <v>24</v>
      </c>
      <c r="B135" s="131" t="s">
        <v>131</v>
      </c>
      <c r="C135" s="38" t="s">
        <v>31</v>
      </c>
      <c r="D135" s="20">
        <f t="shared" si="13"/>
        <v>1</v>
      </c>
      <c r="E135" s="76">
        <f>SUM(G135+I135+K135+M135+O135+Q135+S135+U135+W135)</f>
        <v>14</v>
      </c>
      <c r="F135" s="29">
        <v>3</v>
      </c>
      <c r="G135" s="33">
        <v>7</v>
      </c>
      <c r="H135" s="29" t="s">
        <v>163</v>
      </c>
      <c r="I135" s="33"/>
      <c r="J135" s="29" t="s">
        <v>20</v>
      </c>
      <c r="K135" s="33"/>
      <c r="L135" s="29" t="s">
        <v>20</v>
      </c>
      <c r="M135" s="133"/>
      <c r="N135" s="29">
        <v>3</v>
      </c>
      <c r="O135" s="33">
        <v>7</v>
      </c>
      <c r="P135" s="29" t="s">
        <v>20</v>
      </c>
      <c r="Q135" s="33"/>
      <c r="R135" s="29"/>
      <c r="S135" s="33"/>
      <c r="T135" s="34"/>
      <c r="U135" s="32"/>
      <c r="V135" s="29"/>
      <c r="W135" s="33"/>
      <c r="X135" s="35"/>
    </row>
    <row r="136" spans="1:24" ht="12.75">
      <c r="A136" s="17" t="s">
        <v>27</v>
      </c>
      <c r="B136" s="131" t="s">
        <v>187</v>
      </c>
      <c r="C136" s="18" t="s">
        <v>31</v>
      </c>
      <c r="D136" s="20">
        <f t="shared" si="13"/>
        <v>1</v>
      </c>
      <c r="E136" s="76">
        <f>SUM(G136+I136+K136+M136+O136+Q136+S136+U136+W136)</f>
        <v>8</v>
      </c>
      <c r="F136" s="29" t="s">
        <v>163</v>
      </c>
      <c r="G136" s="33"/>
      <c r="H136" s="29" t="s">
        <v>20</v>
      </c>
      <c r="I136" s="33"/>
      <c r="J136" s="29" t="s">
        <v>20</v>
      </c>
      <c r="K136" s="33"/>
      <c r="L136" s="29" t="s">
        <v>20</v>
      </c>
      <c r="M136" s="133"/>
      <c r="N136" s="29" t="s">
        <v>20</v>
      </c>
      <c r="O136" s="33"/>
      <c r="P136" s="29">
        <v>3</v>
      </c>
      <c r="Q136" s="33">
        <v>8</v>
      </c>
      <c r="R136" s="29"/>
      <c r="S136" s="33"/>
      <c r="T136" s="34"/>
      <c r="U136" s="32"/>
      <c r="V136" s="29"/>
      <c r="W136" s="33"/>
      <c r="X136" s="35"/>
    </row>
    <row r="137" spans="1:24" ht="12.75">
      <c r="A137" s="44"/>
      <c r="B137" s="134"/>
      <c r="C137" s="107"/>
      <c r="D137" s="46">
        <f t="shared" si="13"/>
        <v>0</v>
      </c>
      <c r="E137" s="47">
        <f>SUM(G137+I137+K137+M137+O137+Q137+S137+W137)</f>
        <v>0</v>
      </c>
      <c r="F137" s="81"/>
      <c r="G137" s="108"/>
      <c r="H137" s="81"/>
      <c r="I137" s="108"/>
      <c r="J137" s="81"/>
      <c r="K137" s="108"/>
      <c r="L137" s="81"/>
      <c r="M137" s="108"/>
      <c r="N137" s="81"/>
      <c r="O137" s="108"/>
      <c r="P137" s="81"/>
      <c r="Q137" s="108"/>
      <c r="R137" s="81"/>
      <c r="S137" s="108"/>
      <c r="T137" s="117"/>
      <c r="U137" s="118"/>
      <c r="V137" s="81"/>
      <c r="W137" s="108"/>
      <c r="X137" s="47"/>
    </row>
    <row r="138" spans="1:24" ht="12.75">
      <c r="A138" s="17" t="s">
        <v>17</v>
      </c>
      <c r="B138" s="131" t="s">
        <v>132</v>
      </c>
      <c r="C138" s="38" t="s">
        <v>19</v>
      </c>
      <c r="D138" s="20">
        <f aca="true" t="shared" si="14" ref="D138:D148">COUNTIF(F138:W138,"*)")</f>
        <v>1</v>
      </c>
      <c r="E138" s="35">
        <f aca="true" t="shared" si="15" ref="E138:E152">SUM(G138+I138+K138+M138+O138+Q138+S138+U138+W138)</f>
        <v>60</v>
      </c>
      <c r="F138" s="29">
        <v>2</v>
      </c>
      <c r="G138" s="135">
        <v>10</v>
      </c>
      <c r="H138" s="29">
        <v>12</v>
      </c>
      <c r="I138" s="33">
        <v>7</v>
      </c>
      <c r="J138" s="29" t="s">
        <v>163</v>
      </c>
      <c r="K138" s="33"/>
      <c r="L138" s="29">
        <v>3</v>
      </c>
      <c r="M138" s="133">
        <v>16</v>
      </c>
      <c r="N138" s="29">
        <v>3</v>
      </c>
      <c r="O138" s="33">
        <v>12</v>
      </c>
      <c r="P138" s="29">
        <v>1</v>
      </c>
      <c r="Q138" s="33">
        <v>15</v>
      </c>
      <c r="R138" s="29"/>
      <c r="S138" s="33"/>
      <c r="T138" s="34"/>
      <c r="U138" s="32"/>
      <c r="V138" s="29"/>
      <c r="W138" s="33"/>
      <c r="X138" s="35"/>
    </row>
    <row r="139" spans="1:24" ht="12.75">
      <c r="A139" s="17" t="s">
        <v>21</v>
      </c>
      <c r="B139" s="131" t="s">
        <v>134</v>
      </c>
      <c r="C139" s="38" t="s">
        <v>31</v>
      </c>
      <c r="D139" s="20">
        <f t="shared" si="14"/>
        <v>1</v>
      </c>
      <c r="E139" s="35">
        <f t="shared" si="15"/>
        <v>56</v>
      </c>
      <c r="F139" s="29" t="s">
        <v>163</v>
      </c>
      <c r="G139" s="39"/>
      <c r="H139" s="29">
        <v>8</v>
      </c>
      <c r="I139" s="39">
        <v>11</v>
      </c>
      <c r="J139" s="29">
        <v>7</v>
      </c>
      <c r="K139" s="39">
        <v>12</v>
      </c>
      <c r="L139" s="29">
        <v>9</v>
      </c>
      <c r="M139" s="136">
        <v>10</v>
      </c>
      <c r="N139" s="37">
        <v>2</v>
      </c>
      <c r="O139" s="33">
        <v>14</v>
      </c>
      <c r="P139" s="29">
        <v>4</v>
      </c>
      <c r="Q139" s="33">
        <v>9</v>
      </c>
      <c r="R139" s="29"/>
      <c r="S139" s="33"/>
      <c r="T139" s="34"/>
      <c r="U139" s="32"/>
      <c r="V139" s="29"/>
      <c r="W139" s="33"/>
      <c r="X139" s="35"/>
    </row>
    <row r="140" spans="1:24" ht="12.75">
      <c r="A140" s="17" t="s">
        <v>24</v>
      </c>
      <c r="B140" s="131" t="s">
        <v>133</v>
      </c>
      <c r="C140" s="38" t="s">
        <v>19</v>
      </c>
      <c r="D140" s="20">
        <f t="shared" si="14"/>
        <v>1</v>
      </c>
      <c r="E140" s="35">
        <f t="shared" si="15"/>
        <v>45</v>
      </c>
      <c r="F140" s="29">
        <v>4</v>
      </c>
      <c r="G140" s="30">
        <v>6</v>
      </c>
      <c r="H140" s="29">
        <v>14</v>
      </c>
      <c r="I140" s="33">
        <v>5</v>
      </c>
      <c r="J140" s="29">
        <v>9</v>
      </c>
      <c r="K140" s="33">
        <v>10</v>
      </c>
      <c r="L140" s="29">
        <v>5</v>
      </c>
      <c r="M140" s="133">
        <v>14</v>
      </c>
      <c r="N140" s="29">
        <v>5</v>
      </c>
      <c r="O140" s="33">
        <v>10</v>
      </c>
      <c r="P140" s="29" t="s">
        <v>163</v>
      </c>
      <c r="Q140" s="33"/>
      <c r="R140" s="29"/>
      <c r="S140" s="33"/>
      <c r="T140" s="34"/>
      <c r="U140" s="32"/>
      <c r="V140" s="29"/>
      <c r="W140" s="33"/>
      <c r="X140" s="35"/>
    </row>
    <row r="141" spans="1:24" ht="12.75">
      <c r="A141" s="17" t="s">
        <v>27</v>
      </c>
      <c r="B141" s="131" t="s">
        <v>136</v>
      </c>
      <c r="C141" s="38" t="s">
        <v>137</v>
      </c>
      <c r="D141" s="20">
        <f t="shared" si="14"/>
        <v>1</v>
      </c>
      <c r="E141" s="35">
        <f t="shared" si="15"/>
        <v>42</v>
      </c>
      <c r="F141" s="29" t="s">
        <v>163</v>
      </c>
      <c r="G141" s="39"/>
      <c r="H141" s="29">
        <v>3</v>
      </c>
      <c r="I141" s="39">
        <v>16</v>
      </c>
      <c r="J141" s="29" t="s">
        <v>20</v>
      </c>
      <c r="K141" s="39"/>
      <c r="L141" s="29">
        <v>6</v>
      </c>
      <c r="M141" s="136">
        <v>13</v>
      </c>
      <c r="N141" s="29" t="s">
        <v>20</v>
      </c>
      <c r="O141" s="39"/>
      <c r="P141" s="29">
        <v>2</v>
      </c>
      <c r="Q141" s="39">
        <v>13</v>
      </c>
      <c r="R141" s="40"/>
      <c r="S141" s="39"/>
      <c r="T141" s="137"/>
      <c r="U141" s="135"/>
      <c r="V141" s="37"/>
      <c r="W141" s="39"/>
      <c r="X141" s="35"/>
    </row>
    <row r="142" spans="1:24" ht="12.75">
      <c r="A142" s="17" t="s">
        <v>28</v>
      </c>
      <c r="B142" s="38" t="s">
        <v>135</v>
      </c>
      <c r="C142" s="38" t="s">
        <v>19</v>
      </c>
      <c r="D142" s="20">
        <f t="shared" si="14"/>
        <v>1</v>
      </c>
      <c r="E142" s="35">
        <f t="shared" si="15"/>
        <v>40</v>
      </c>
      <c r="F142" s="29" t="s">
        <v>163</v>
      </c>
      <c r="G142" s="39"/>
      <c r="H142" s="29" t="s">
        <v>20</v>
      </c>
      <c r="I142" s="33"/>
      <c r="J142" s="29" t="s">
        <v>20</v>
      </c>
      <c r="K142" s="33"/>
      <c r="L142" s="29">
        <v>2</v>
      </c>
      <c r="M142" s="133">
        <v>18</v>
      </c>
      <c r="N142" s="37">
        <v>4</v>
      </c>
      <c r="O142" s="39">
        <v>11</v>
      </c>
      <c r="P142" s="29">
        <v>3</v>
      </c>
      <c r="Q142" s="39">
        <v>11</v>
      </c>
      <c r="R142" s="40"/>
      <c r="S142" s="39"/>
      <c r="T142" s="42"/>
      <c r="U142" s="43"/>
      <c r="V142" s="40"/>
      <c r="W142" s="39"/>
      <c r="X142" s="35"/>
    </row>
    <row r="143" spans="1:24" ht="12.75">
      <c r="A143" s="17" t="s">
        <v>29</v>
      </c>
      <c r="B143" s="38" t="s">
        <v>140</v>
      </c>
      <c r="C143" s="19" t="s">
        <v>31</v>
      </c>
      <c r="D143" s="20">
        <f t="shared" si="14"/>
        <v>1</v>
      </c>
      <c r="E143" s="35">
        <f t="shared" si="15"/>
        <v>25</v>
      </c>
      <c r="F143" s="29" t="s">
        <v>163</v>
      </c>
      <c r="G143" s="39"/>
      <c r="H143" s="29">
        <v>11</v>
      </c>
      <c r="I143" s="39">
        <v>8</v>
      </c>
      <c r="J143" s="29" t="s">
        <v>20</v>
      </c>
      <c r="K143" s="39"/>
      <c r="L143" s="40" t="s">
        <v>20</v>
      </c>
      <c r="M143" s="136"/>
      <c r="N143" s="29">
        <v>6</v>
      </c>
      <c r="O143" s="33">
        <v>9</v>
      </c>
      <c r="P143" s="29">
        <v>5</v>
      </c>
      <c r="Q143" s="33">
        <v>8</v>
      </c>
      <c r="R143" s="29"/>
      <c r="S143" s="33"/>
      <c r="T143" s="34"/>
      <c r="U143" s="32"/>
      <c r="V143" s="29"/>
      <c r="W143" s="33"/>
      <c r="X143" s="35"/>
    </row>
    <row r="144" spans="1:24" ht="12.75">
      <c r="A144" s="17" t="s">
        <v>30</v>
      </c>
      <c r="B144" s="131" t="s">
        <v>142</v>
      </c>
      <c r="C144" s="38" t="s">
        <v>40</v>
      </c>
      <c r="D144" s="20">
        <f t="shared" si="14"/>
        <v>1</v>
      </c>
      <c r="E144" s="35">
        <f t="shared" si="15"/>
        <v>19</v>
      </c>
      <c r="F144" s="29">
        <v>3</v>
      </c>
      <c r="G144" s="39">
        <v>8</v>
      </c>
      <c r="H144" s="29">
        <v>15</v>
      </c>
      <c r="I144" s="33">
        <v>4</v>
      </c>
      <c r="J144" s="29" t="s">
        <v>163</v>
      </c>
      <c r="K144" s="33"/>
      <c r="L144" s="29" t="s">
        <v>20</v>
      </c>
      <c r="M144" s="133"/>
      <c r="N144" s="37" t="s">
        <v>20</v>
      </c>
      <c r="O144" s="39"/>
      <c r="P144" s="29">
        <v>6</v>
      </c>
      <c r="Q144" s="39">
        <v>7</v>
      </c>
      <c r="R144" s="40"/>
      <c r="S144" s="39"/>
      <c r="T144" s="42"/>
      <c r="U144" s="43"/>
      <c r="V144" s="40"/>
      <c r="W144" s="39"/>
      <c r="X144" s="35"/>
    </row>
    <row r="145" spans="1:24" ht="12.75">
      <c r="A145" s="17" t="s">
        <v>38</v>
      </c>
      <c r="B145" s="131" t="s">
        <v>138</v>
      </c>
      <c r="C145" s="38" t="s">
        <v>36</v>
      </c>
      <c r="D145" s="20">
        <f t="shared" si="14"/>
        <v>1</v>
      </c>
      <c r="E145" s="35">
        <f t="shared" si="15"/>
        <v>18</v>
      </c>
      <c r="F145" s="29">
        <v>1</v>
      </c>
      <c r="G145" s="39">
        <v>12</v>
      </c>
      <c r="H145" s="29">
        <v>13</v>
      </c>
      <c r="I145" s="39">
        <v>6</v>
      </c>
      <c r="J145" s="29" t="s">
        <v>163</v>
      </c>
      <c r="K145" s="39"/>
      <c r="L145" s="29" t="s">
        <v>20</v>
      </c>
      <c r="M145" s="136"/>
      <c r="N145" s="40" t="s">
        <v>20</v>
      </c>
      <c r="O145" s="39"/>
      <c r="P145" s="40" t="s">
        <v>20</v>
      </c>
      <c r="Q145" s="39"/>
      <c r="R145" s="40"/>
      <c r="S145" s="39"/>
      <c r="T145" s="42"/>
      <c r="U145" s="43"/>
      <c r="V145" s="40"/>
      <c r="W145" s="39"/>
      <c r="X145" s="35"/>
    </row>
    <row r="146" spans="1:24" ht="12.75">
      <c r="A146" s="17" t="s">
        <v>41</v>
      </c>
      <c r="B146" s="131" t="s">
        <v>139</v>
      </c>
      <c r="C146" s="18" t="s">
        <v>40</v>
      </c>
      <c r="D146" s="20">
        <f t="shared" si="14"/>
        <v>1</v>
      </c>
      <c r="E146" s="35">
        <f t="shared" si="15"/>
        <v>18</v>
      </c>
      <c r="F146" s="29" t="s">
        <v>163</v>
      </c>
      <c r="G146" s="39"/>
      <c r="H146" s="29">
        <v>20</v>
      </c>
      <c r="I146" s="39">
        <v>1</v>
      </c>
      <c r="J146" s="29">
        <v>10</v>
      </c>
      <c r="K146" s="39">
        <v>9</v>
      </c>
      <c r="L146" s="40" t="s">
        <v>20</v>
      </c>
      <c r="M146" s="136"/>
      <c r="N146" s="29">
        <v>7</v>
      </c>
      <c r="O146" s="39">
        <v>8</v>
      </c>
      <c r="P146" s="40" t="s">
        <v>20</v>
      </c>
      <c r="Q146" s="39"/>
      <c r="R146" s="40"/>
      <c r="S146" s="39"/>
      <c r="T146" s="42"/>
      <c r="U146" s="43"/>
      <c r="V146" s="40"/>
      <c r="W146" s="39"/>
      <c r="X146" s="35"/>
    </row>
    <row r="147" spans="1:24" ht="12.75">
      <c r="A147" s="17" t="s">
        <v>43</v>
      </c>
      <c r="B147" s="131" t="s">
        <v>141</v>
      </c>
      <c r="C147" s="18" t="s">
        <v>31</v>
      </c>
      <c r="D147" s="20">
        <f t="shared" si="14"/>
        <v>1</v>
      </c>
      <c r="E147" s="35">
        <f t="shared" si="15"/>
        <v>15</v>
      </c>
      <c r="F147" s="29" t="s">
        <v>163</v>
      </c>
      <c r="G147" s="39"/>
      <c r="H147" s="29">
        <v>21</v>
      </c>
      <c r="I147" s="39"/>
      <c r="J147" s="29">
        <v>11</v>
      </c>
      <c r="K147" s="39">
        <v>8</v>
      </c>
      <c r="L147" s="29" t="s">
        <v>20</v>
      </c>
      <c r="M147" s="39"/>
      <c r="N147" s="40">
        <v>8</v>
      </c>
      <c r="O147" s="39">
        <v>7</v>
      </c>
      <c r="P147" s="40" t="s">
        <v>20</v>
      </c>
      <c r="Q147" s="39"/>
      <c r="R147" s="40"/>
      <c r="S147" s="39"/>
      <c r="T147" s="42"/>
      <c r="U147" s="43"/>
      <c r="V147" s="40"/>
      <c r="W147" s="39"/>
      <c r="X147" s="35"/>
    </row>
    <row r="148" spans="1:24" ht="12.75">
      <c r="A148" s="17" t="s">
        <v>46</v>
      </c>
      <c r="B148" s="138" t="s">
        <v>143</v>
      </c>
      <c r="C148" s="112" t="s">
        <v>36</v>
      </c>
      <c r="D148" s="55">
        <f t="shared" si="14"/>
        <v>1</v>
      </c>
      <c r="E148" s="35">
        <f t="shared" si="15"/>
        <v>6</v>
      </c>
      <c r="F148" s="29" t="s">
        <v>163</v>
      </c>
      <c r="G148" s="39"/>
      <c r="H148" s="29">
        <v>22</v>
      </c>
      <c r="I148" s="39"/>
      <c r="J148" s="40" t="s">
        <v>20</v>
      </c>
      <c r="K148" s="39"/>
      <c r="L148" s="40">
        <v>26</v>
      </c>
      <c r="M148" s="136"/>
      <c r="N148" s="40" t="s">
        <v>20</v>
      </c>
      <c r="O148" s="39"/>
      <c r="P148" s="40">
        <v>7</v>
      </c>
      <c r="Q148" s="39">
        <v>6</v>
      </c>
      <c r="R148" s="40"/>
      <c r="S148" s="39"/>
      <c r="T148" s="42"/>
      <c r="U148" s="43"/>
      <c r="V148" s="40"/>
      <c r="W148" s="39"/>
      <c r="X148" s="35"/>
    </row>
    <row r="149" spans="1:24" ht="12.75">
      <c r="A149" s="17" t="s">
        <v>48</v>
      </c>
      <c r="B149" s="131"/>
      <c r="C149" s="38"/>
      <c r="D149" s="20">
        <f t="shared" si="13"/>
        <v>0</v>
      </c>
      <c r="E149" s="35">
        <f t="shared" si="15"/>
        <v>0</v>
      </c>
      <c r="F149" s="29"/>
      <c r="G149" s="39"/>
      <c r="H149" s="29"/>
      <c r="I149" s="39"/>
      <c r="J149" s="40"/>
      <c r="K149" s="39"/>
      <c r="L149" s="40"/>
      <c r="M149" s="136"/>
      <c r="N149" s="40"/>
      <c r="O149" s="39"/>
      <c r="P149" s="40"/>
      <c r="Q149" s="39"/>
      <c r="R149" s="40"/>
      <c r="S149" s="39"/>
      <c r="T149" s="42"/>
      <c r="U149" s="43"/>
      <c r="V149" s="40"/>
      <c r="W149" s="39"/>
      <c r="X149" s="35"/>
    </row>
    <row r="150" spans="1:24" ht="12.75">
      <c r="A150" s="17" t="s">
        <v>50</v>
      </c>
      <c r="B150" s="18"/>
      <c r="C150" s="38"/>
      <c r="D150" s="20">
        <f t="shared" si="13"/>
        <v>0</v>
      </c>
      <c r="E150" s="35">
        <f t="shared" si="15"/>
        <v>0</v>
      </c>
      <c r="F150" s="29"/>
      <c r="G150" s="39"/>
      <c r="H150" s="29"/>
      <c r="I150" s="39"/>
      <c r="J150" s="29"/>
      <c r="K150" s="39"/>
      <c r="L150" s="40"/>
      <c r="M150" s="39"/>
      <c r="N150" s="40"/>
      <c r="O150" s="39"/>
      <c r="P150" s="40"/>
      <c r="Q150" s="39"/>
      <c r="R150" s="40"/>
      <c r="S150" s="39"/>
      <c r="T150" s="42"/>
      <c r="U150" s="43"/>
      <c r="V150" s="40"/>
      <c r="W150" s="39"/>
      <c r="X150" s="35"/>
    </row>
    <row r="151" spans="1:24" ht="12.75">
      <c r="A151" s="17" t="s">
        <v>52</v>
      </c>
      <c r="B151" s="18"/>
      <c r="C151" s="38"/>
      <c r="D151" s="20">
        <f t="shared" si="13"/>
        <v>0</v>
      </c>
      <c r="E151" s="35">
        <f t="shared" si="15"/>
        <v>0</v>
      </c>
      <c r="F151" s="29"/>
      <c r="G151" s="39"/>
      <c r="H151" s="29"/>
      <c r="I151" s="39"/>
      <c r="J151" s="40"/>
      <c r="K151" s="39"/>
      <c r="L151" s="40"/>
      <c r="M151" s="136"/>
      <c r="N151" s="40"/>
      <c r="O151" s="39"/>
      <c r="P151" s="40"/>
      <c r="Q151" s="39"/>
      <c r="R151" s="40"/>
      <c r="S151" s="39"/>
      <c r="T151" s="42"/>
      <c r="U151" s="43"/>
      <c r="V151" s="40"/>
      <c r="W151" s="39"/>
      <c r="X151" s="35"/>
    </row>
    <row r="152" spans="1:24" ht="12.75">
      <c r="A152" s="17" t="s">
        <v>54</v>
      </c>
      <c r="B152" s="131"/>
      <c r="C152" s="38"/>
      <c r="D152" s="20">
        <f t="shared" si="13"/>
        <v>0</v>
      </c>
      <c r="E152" s="35">
        <f t="shared" si="15"/>
        <v>0</v>
      </c>
      <c r="F152" s="29"/>
      <c r="G152" s="39"/>
      <c r="H152" s="29"/>
      <c r="I152" s="39"/>
      <c r="J152" s="40"/>
      <c r="K152" s="39"/>
      <c r="L152" s="40"/>
      <c r="M152" s="136"/>
      <c r="N152" s="40"/>
      <c r="O152" s="39"/>
      <c r="P152" s="40"/>
      <c r="Q152" s="39"/>
      <c r="R152" s="40"/>
      <c r="S152" s="39"/>
      <c r="T152" s="42"/>
      <c r="U152" s="43"/>
      <c r="V152" s="40"/>
      <c r="W152" s="39"/>
      <c r="X152" s="35"/>
    </row>
    <row r="153" spans="1:24" ht="12.75">
      <c r="A153" s="17" t="s">
        <v>54</v>
      </c>
      <c r="B153" s="18"/>
      <c r="C153" s="18"/>
      <c r="D153" s="20">
        <f t="shared" si="13"/>
        <v>0</v>
      </c>
      <c r="E153" s="35">
        <f>SUM(G153+I153+K153+M153+O153+Q153+S153+W153)</f>
        <v>0</v>
      </c>
      <c r="F153" s="29"/>
      <c r="G153" s="39"/>
      <c r="H153" s="29"/>
      <c r="I153" s="39"/>
      <c r="J153" s="29"/>
      <c r="K153" s="39"/>
      <c r="L153" s="40"/>
      <c r="M153" s="39"/>
      <c r="N153" s="40"/>
      <c r="O153" s="39"/>
      <c r="P153" s="40"/>
      <c r="Q153" s="39"/>
      <c r="R153" s="40"/>
      <c r="S153" s="39"/>
      <c r="T153" s="42"/>
      <c r="U153" s="43"/>
      <c r="V153" s="40"/>
      <c r="W153" s="39"/>
      <c r="X153" s="35"/>
    </row>
    <row r="154" spans="1:24" ht="12.75">
      <c r="A154" s="17" t="s">
        <v>58</v>
      </c>
      <c r="B154" s="139"/>
      <c r="C154" s="38"/>
      <c r="D154" s="20">
        <f t="shared" si="13"/>
        <v>0</v>
      </c>
      <c r="E154" s="35">
        <f>SUM(G154+I154+K154+M154+O154+Q154+S154+W154)</f>
        <v>0</v>
      </c>
      <c r="F154" s="29"/>
      <c r="G154" s="39"/>
      <c r="H154" s="29"/>
      <c r="I154" s="39"/>
      <c r="J154" s="29"/>
      <c r="K154" s="39"/>
      <c r="L154" s="40"/>
      <c r="M154" s="136"/>
      <c r="N154" s="40"/>
      <c r="O154" s="39"/>
      <c r="P154" s="40"/>
      <c r="Q154" s="39"/>
      <c r="R154" s="40"/>
      <c r="S154" s="39"/>
      <c r="T154" s="42"/>
      <c r="U154" s="43"/>
      <c r="V154" s="40"/>
      <c r="W154" s="39"/>
      <c r="X154" s="35"/>
    </row>
    <row r="155" spans="1:24" ht="12.75">
      <c r="A155" s="17" t="s">
        <v>82</v>
      </c>
      <c r="B155" s="18"/>
      <c r="C155" s="38"/>
      <c r="D155" s="20">
        <f t="shared" si="13"/>
        <v>0</v>
      </c>
      <c r="E155" s="35">
        <f>SUM(G155+I155+K155+M155+O155+Q155+S155+W155)</f>
        <v>0</v>
      </c>
      <c r="F155" s="29"/>
      <c r="G155" s="39"/>
      <c r="H155" s="29"/>
      <c r="I155" s="39"/>
      <c r="J155" s="29"/>
      <c r="K155" s="39"/>
      <c r="L155" s="40"/>
      <c r="M155" s="136"/>
      <c r="N155" s="40"/>
      <c r="O155" s="39"/>
      <c r="P155" s="40"/>
      <c r="Q155" s="39"/>
      <c r="R155" s="40"/>
      <c r="S155" s="39"/>
      <c r="T155" s="42"/>
      <c r="U155" s="43"/>
      <c r="V155" s="40"/>
      <c r="W155" s="39"/>
      <c r="X155" s="35"/>
    </row>
    <row r="156" spans="1:24" ht="12.75">
      <c r="A156" s="17"/>
      <c r="B156" s="139"/>
      <c r="C156" s="38"/>
      <c r="D156" s="20">
        <f t="shared" si="13"/>
        <v>0</v>
      </c>
      <c r="E156" s="35">
        <f>SUM(G156+I156+K156+M156+O156+Q156+S156+W156)</f>
        <v>0</v>
      </c>
      <c r="F156" s="29"/>
      <c r="G156" s="39"/>
      <c r="H156" s="29"/>
      <c r="I156" s="39"/>
      <c r="J156" s="29"/>
      <c r="K156" s="39"/>
      <c r="L156" s="40"/>
      <c r="M156" s="136"/>
      <c r="N156" s="40"/>
      <c r="O156" s="39"/>
      <c r="P156" s="40"/>
      <c r="Q156" s="39"/>
      <c r="R156" s="40"/>
      <c r="S156" s="39"/>
      <c r="T156" s="42"/>
      <c r="U156" s="43"/>
      <c r="V156" s="40"/>
      <c r="W156" s="39"/>
      <c r="X156" s="35"/>
    </row>
    <row r="157" spans="1:24" ht="12.75">
      <c r="A157" s="17"/>
      <c r="B157" s="114" t="s">
        <v>144</v>
      </c>
      <c r="C157" s="114"/>
      <c r="D157" s="115">
        <f t="shared" si="13"/>
        <v>0</v>
      </c>
      <c r="E157" s="116">
        <f>SUM(G157+I157+K157+M157+O157+Q157+S157+W157)</f>
        <v>0</v>
      </c>
      <c r="F157" s="65"/>
      <c r="G157" s="66"/>
      <c r="H157" s="65"/>
      <c r="I157" s="66"/>
      <c r="J157" s="65"/>
      <c r="K157" s="66"/>
      <c r="L157" s="65"/>
      <c r="M157" s="66"/>
      <c r="N157" s="65"/>
      <c r="O157" s="66"/>
      <c r="P157" s="65"/>
      <c r="Q157" s="66"/>
      <c r="R157" s="65"/>
      <c r="S157" s="66"/>
      <c r="T157" s="67"/>
      <c r="U157" s="68"/>
      <c r="V157" s="65"/>
      <c r="W157" s="66"/>
      <c r="X157" s="116"/>
    </row>
    <row r="158" spans="1:24" ht="29.25">
      <c r="A158" s="101"/>
      <c r="B158" s="102" t="s">
        <v>145</v>
      </c>
      <c r="C158" s="103"/>
      <c r="D158" s="70">
        <f t="shared" si="13"/>
        <v>0</v>
      </c>
      <c r="E158" s="71"/>
      <c r="F158" s="72" t="s">
        <v>15</v>
      </c>
      <c r="G158" s="73" t="s">
        <v>16</v>
      </c>
      <c r="H158" s="72" t="s">
        <v>15</v>
      </c>
      <c r="I158" s="73" t="s">
        <v>16</v>
      </c>
      <c r="J158" s="72" t="s">
        <v>15</v>
      </c>
      <c r="K158" s="73" t="s">
        <v>16</v>
      </c>
      <c r="L158" s="72" t="s">
        <v>15</v>
      </c>
      <c r="M158" s="73" t="s">
        <v>16</v>
      </c>
      <c r="N158" s="72" t="s">
        <v>15</v>
      </c>
      <c r="O158" s="73" t="s">
        <v>16</v>
      </c>
      <c r="P158" s="72" t="s">
        <v>15</v>
      </c>
      <c r="Q158" s="73" t="s">
        <v>16</v>
      </c>
      <c r="R158" s="72" t="s">
        <v>15</v>
      </c>
      <c r="S158" s="73" t="s">
        <v>16</v>
      </c>
      <c r="T158" s="74" t="s">
        <v>15</v>
      </c>
      <c r="U158" s="75" t="s">
        <v>16</v>
      </c>
      <c r="V158" s="72" t="s">
        <v>15</v>
      </c>
      <c r="W158" s="73" t="s">
        <v>16</v>
      </c>
      <c r="X158" s="71">
        <f>Z158+AA158</f>
        <v>0</v>
      </c>
    </row>
    <row r="159" spans="1:24" ht="12.75">
      <c r="A159" s="17" t="s">
        <v>17</v>
      </c>
      <c r="B159" s="140"/>
      <c r="C159" s="38"/>
      <c r="D159" s="105">
        <f t="shared" si="13"/>
        <v>0</v>
      </c>
      <c r="E159" s="76">
        <f>SUM(G159+I159+K159+M159+O159+Q159+S159+W159)</f>
        <v>0</v>
      </c>
      <c r="F159" s="24"/>
      <c r="G159" s="23"/>
      <c r="H159" s="24"/>
      <c r="I159" s="23"/>
      <c r="J159" s="24"/>
      <c r="K159" s="23"/>
      <c r="L159" s="24"/>
      <c r="M159" s="23"/>
      <c r="N159" s="24"/>
      <c r="O159" s="23"/>
      <c r="P159" s="24"/>
      <c r="Q159" s="23"/>
      <c r="R159" s="24"/>
      <c r="S159" s="23"/>
      <c r="T159" s="26"/>
      <c r="U159" s="27"/>
      <c r="V159" s="24"/>
      <c r="W159" s="23"/>
      <c r="X159" s="28"/>
    </row>
    <row r="160" spans="1:24" ht="12.75">
      <c r="A160" s="17" t="s">
        <v>21</v>
      </c>
      <c r="B160" s="38"/>
      <c r="C160" s="38"/>
      <c r="D160" s="20">
        <f t="shared" si="13"/>
        <v>0</v>
      </c>
      <c r="E160" s="35">
        <f>SUM(G160+I160+K160+M160+O160+Q160+S160+W160)</f>
        <v>0</v>
      </c>
      <c r="F160" s="29"/>
      <c r="G160" s="33"/>
      <c r="H160" s="29"/>
      <c r="I160" s="33"/>
      <c r="J160" s="29"/>
      <c r="K160" s="33"/>
      <c r="L160" s="29"/>
      <c r="M160" s="33"/>
      <c r="N160" s="29"/>
      <c r="O160" s="33"/>
      <c r="P160" s="29"/>
      <c r="Q160" s="33"/>
      <c r="R160" s="29"/>
      <c r="S160" s="33"/>
      <c r="T160" s="34"/>
      <c r="U160" s="32"/>
      <c r="V160" s="29"/>
      <c r="W160" s="33"/>
      <c r="X160" s="35"/>
    </row>
    <row r="161" spans="1:24" ht="12.75">
      <c r="A161" s="17" t="s">
        <v>24</v>
      </c>
      <c r="B161" s="131"/>
      <c r="C161" s="38"/>
      <c r="D161" s="20">
        <f t="shared" si="13"/>
        <v>0</v>
      </c>
      <c r="E161" s="35">
        <f>SUM(G161+I161+K161+M161+O161+Q161+S161+W161)</f>
        <v>0</v>
      </c>
      <c r="F161" s="29"/>
      <c r="G161" s="33"/>
      <c r="H161" s="29"/>
      <c r="I161" s="33"/>
      <c r="J161" s="29"/>
      <c r="K161" s="33"/>
      <c r="L161" s="29"/>
      <c r="M161" s="33"/>
      <c r="N161" s="29"/>
      <c r="O161" s="33"/>
      <c r="P161" s="29"/>
      <c r="Q161" s="33"/>
      <c r="R161" s="29"/>
      <c r="S161" s="33"/>
      <c r="T161" s="34"/>
      <c r="U161" s="32"/>
      <c r="V161" s="29"/>
      <c r="W161" s="33"/>
      <c r="X161" s="35"/>
    </row>
    <row r="162" spans="1:24" ht="12.75">
      <c r="A162" s="17" t="s">
        <v>27</v>
      </c>
      <c r="B162" s="38"/>
      <c r="C162" s="18"/>
      <c r="D162" s="20">
        <f t="shared" si="13"/>
        <v>0</v>
      </c>
      <c r="E162" s="35">
        <f>SUM(G162+I162+K162+M162+O162+Q162+S162+W162)</f>
        <v>0</v>
      </c>
      <c r="F162" s="29"/>
      <c r="G162" s="33"/>
      <c r="H162" s="29"/>
      <c r="I162" s="33"/>
      <c r="J162" s="29"/>
      <c r="K162" s="33"/>
      <c r="L162" s="29"/>
      <c r="M162" s="33"/>
      <c r="N162" s="29"/>
      <c r="O162" s="33"/>
      <c r="P162" s="29"/>
      <c r="Q162" s="33"/>
      <c r="R162" s="29"/>
      <c r="S162" s="33"/>
      <c r="T162" s="34"/>
      <c r="U162" s="32"/>
      <c r="V162" s="29"/>
      <c r="W162" s="33"/>
      <c r="X162" s="35"/>
    </row>
    <row r="163" spans="1:24" ht="12.75">
      <c r="A163" s="17"/>
      <c r="B163" s="38"/>
      <c r="C163" s="38"/>
      <c r="D163" s="20"/>
      <c r="E163" s="35"/>
      <c r="F163" s="29"/>
      <c r="G163" s="33"/>
      <c r="H163" s="29"/>
      <c r="I163" s="33"/>
      <c r="J163" s="29"/>
      <c r="K163" s="33"/>
      <c r="L163" s="29"/>
      <c r="M163" s="33"/>
      <c r="N163" s="29"/>
      <c r="O163" s="33"/>
      <c r="P163" s="29"/>
      <c r="Q163" s="33"/>
      <c r="R163" s="29"/>
      <c r="S163" s="33"/>
      <c r="T163" s="34"/>
      <c r="U163" s="32"/>
      <c r="V163" s="29"/>
      <c r="W163" s="33"/>
      <c r="X163" s="35"/>
    </row>
    <row r="164" spans="1:24" ht="12.75">
      <c r="A164" s="44"/>
      <c r="B164" s="134"/>
      <c r="C164" s="107"/>
      <c r="D164" s="46">
        <f aca="true" t="shared" si="16" ref="D164:D183">COUNTIF(F164:W164,"*)")</f>
        <v>0</v>
      </c>
      <c r="E164" s="47">
        <f>SUM(G164+I164+K164+M164+O164+Q164+S164+W164)</f>
        <v>0</v>
      </c>
      <c r="F164" s="81"/>
      <c r="G164" s="108"/>
      <c r="H164" s="81"/>
      <c r="I164" s="108"/>
      <c r="J164" s="81"/>
      <c r="K164" s="108"/>
      <c r="L164" s="81"/>
      <c r="M164" s="108"/>
      <c r="N164" s="81"/>
      <c r="O164" s="108"/>
      <c r="P164" s="81"/>
      <c r="Q164" s="108"/>
      <c r="R164" s="81"/>
      <c r="S164" s="108"/>
      <c r="T164" s="117"/>
      <c r="U164" s="118"/>
      <c r="V164" s="81"/>
      <c r="W164" s="108"/>
      <c r="X164" s="47">
        <f>Z164+AA164</f>
        <v>0</v>
      </c>
    </row>
    <row r="165" spans="1:24" ht="12.75">
      <c r="A165" s="17" t="s">
        <v>17</v>
      </c>
      <c r="B165" s="38" t="s">
        <v>146</v>
      </c>
      <c r="C165" s="38" t="s">
        <v>36</v>
      </c>
      <c r="D165" s="20">
        <f t="shared" si="16"/>
        <v>1</v>
      </c>
      <c r="E165" s="35">
        <f aca="true" t="shared" si="17" ref="E165:E182">SUM(G165+I165+K165+M165+O165+Q165+S165+U165+W165)</f>
        <v>29</v>
      </c>
      <c r="F165" s="29" t="s">
        <v>20</v>
      </c>
      <c r="G165" s="30"/>
      <c r="H165" s="29" t="s">
        <v>20</v>
      </c>
      <c r="I165" s="30"/>
      <c r="J165" s="29">
        <v>2</v>
      </c>
      <c r="K165" s="33">
        <v>14</v>
      </c>
      <c r="L165" s="29" t="s">
        <v>163</v>
      </c>
      <c r="M165" s="33"/>
      <c r="N165" s="29">
        <v>5</v>
      </c>
      <c r="O165" s="33">
        <v>7</v>
      </c>
      <c r="P165" s="29">
        <v>2</v>
      </c>
      <c r="Q165" s="33">
        <v>8</v>
      </c>
      <c r="R165" s="29"/>
      <c r="S165" s="33"/>
      <c r="T165" s="34"/>
      <c r="U165" s="32"/>
      <c r="V165" s="29"/>
      <c r="W165" s="33"/>
      <c r="X165" s="35"/>
    </row>
    <row r="166" spans="1:24" ht="12.75">
      <c r="A166" s="17" t="s">
        <v>21</v>
      </c>
      <c r="B166" s="106" t="s">
        <v>147</v>
      </c>
      <c r="C166" s="38" t="s">
        <v>31</v>
      </c>
      <c r="D166" s="20">
        <f t="shared" si="16"/>
        <v>1</v>
      </c>
      <c r="E166" s="35">
        <f t="shared" si="17"/>
        <v>24</v>
      </c>
      <c r="F166" s="29" t="s">
        <v>20</v>
      </c>
      <c r="G166" s="30"/>
      <c r="H166" s="29" t="s">
        <v>20</v>
      </c>
      <c r="I166" s="30"/>
      <c r="J166" s="29">
        <v>7</v>
      </c>
      <c r="K166" s="33">
        <v>8</v>
      </c>
      <c r="L166" s="29" t="s">
        <v>163</v>
      </c>
      <c r="M166" s="33"/>
      <c r="N166" s="29">
        <v>6</v>
      </c>
      <c r="O166" s="33">
        <v>6</v>
      </c>
      <c r="P166" s="29">
        <v>1</v>
      </c>
      <c r="Q166" s="33">
        <v>10</v>
      </c>
      <c r="R166" s="29"/>
      <c r="S166" s="33"/>
      <c r="T166" s="34"/>
      <c r="U166" s="32"/>
      <c r="V166" s="29"/>
      <c r="W166" s="33"/>
      <c r="X166" s="35"/>
    </row>
    <row r="167" spans="1:24" ht="12.75">
      <c r="A167" s="17" t="s">
        <v>24</v>
      </c>
      <c r="B167" s="38"/>
      <c r="C167" s="18"/>
      <c r="D167" s="20">
        <f t="shared" si="16"/>
        <v>0</v>
      </c>
      <c r="E167" s="35">
        <f t="shared" si="17"/>
        <v>0</v>
      </c>
      <c r="F167" s="29"/>
      <c r="G167" s="30"/>
      <c r="H167" s="29"/>
      <c r="I167" s="30"/>
      <c r="J167" s="29"/>
      <c r="K167" s="33"/>
      <c r="L167" s="29"/>
      <c r="M167" s="33"/>
      <c r="N167" s="29"/>
      <c r="O167" s="33"/>
      <c r="P167" s="29"/>
      <c r="Q167" s="33"/>
      <c r="R167" s="29"/>
      <c r="S167" s="33"/>
      <c r="T167" s="34"/>
      <c r="U167" s="32"/>
      <c r="V167" s="29"/>
      <c r="W167" s="33"/>
      <c r="X167" s="35"/>
    </row>
    <row r="168" spans="1:24" ht="12.75">
      <c r="A168" s="17" t="s">
        <v>27</v>
      </c>
      <c r="B168" s="38"/>
      <c r="C168" s="38"/>
      <c r="D168" s="20">
        <f t="shared" si="16"/>
        <v>0</v>
      </c>
      <c r="E168" s="35">
        <f t="shared" si="17"/>
        <v>0</v>
      </c>
      <c r="F168" s="29"/>
      <c r="G168" s="30"/>
      <c r="H168" s="29"/>
      <c r="I168" s="32"/>
      <c r="J168" s="29"/>
      <c r="K168" s="33"/>
      <c r="L168" s="29"/>
      <c r="M168" s="33"/>
      <c r="N168" s="29"/>
      <c r="O168" s="33"/>
      <c r="P168" s="29"/>
      <c r="Q168" s="33"/>
      <c r="R168" s="29"/>
      <c r="S168" s="33"/>
      <c r="T168" s="34"/>
      <c r="U168" s="32"/>
      <c r="V168" s="29"/>
      <c r="W168" s="33"/>
      <c r="X168" s="35"/>
    </row>
    <row r="169" spans="1:24" ht="12.75">
      <c r="A169" s="17" t="s">
        <v>28</v>
      </c>
      <c r="B169" s="18"/>
      <c r="C169" s="18"/>
      <c r="D169" s="20">
        <f t="shared" si="16"/>
        <v>0</v>
      </c>
      <c r="E169" s="35">
        <f t="shared" si="17"/>
        <v>0</v>
      </c>
      <c r="F169" s="29"/>
      <c r="G169" s="30"/>
      <c r="H169" s="29"/>
      <c r="I169" s="32"/>
      <c r="J169" s="29"/>
      <c r="K169" s="33"/>
      <c r="L169" s="29"/>
      <c r="M169" s="39"/>
      <c r="N169" s="40"/>
      <c r="O169" s="39"/>
      <c r="P169" s="29"/>
      <c r="Q169" s="39"/>
      <c r="R169" s="40"/>
      <c r="S169" s="39"/>
      <c r="T169" s="42"/>
      <c r="U169" s="43"/>
      <c r="V169" s="40"/>
      <c r="W169" s="39"/>
      <c r="X169" s="35"/>
    </row>
    <row r="170" spans="1:24" ht="12.75">
      <c r="A170" s="17" t="s">
        <v>29</v>
      </c>
      <c r="B170" s="18"/>
      <c r="C170" s="18"/>
      <c r="D170" s="20">
        <f t="shared" si="16"/>
        <v>0</v>
      </c>
      <c r="E170" s="35">
        <f t="shared" si="17"/>
        <v>0</v>
      </c>
      <c r="F170" s="29"/>
      <c r="G170" s="30"/>
      <c r="H170" s="29"/>
      <c r="I170" s="32"/>
      <c r="J170" s="29"/>
      <c r="K170" s="33"/>
      <c r="L170" s="29"/>
      <c r="M170" s="39"/>
      <c r="N170" s="40"/>
      <c r="O170" s="39"/>
      <c r="P170" s="29"/>
      <c r="Q170" s="39"/>
      <c r="R170" s="40"/>
      <c r="S170" s="39"/>
      <c r="T170" s="42"/>
      <c r="U170" s="43"/>
      <c r="V170" s="40"/>
      <c r="W170" s="39"/>
      <c r="X170" s="35"/>
    </row>
    <row r="171" spans="1:24" ht="12.75">
      <c r="A171" s="17" t="s">
        <v>30</v>
      </c>
      <c r="B171" s="18"/>
      <c r="C171" s="18"/>
      <c r="D171" s="20">
        <f t="shared" si="16"/>
        <v>0</v>
      </c>
      <c r="E171" s="35">
        <f t="shared" si="17"/>
        <v>0</v>
      </c>
      <c r="F171" s="29"/>
      <c r="G171" s="30"/>
      <c r="H171" s="29"/>
      <c r="I171" s="32"/>
      <c r="J171" s="29"/>
      <c r="K171" s="33"/>
      <c r="L171" s="29"/>
      <c r="M171" s="39"/>
      <c r="N171" s="40"/>
      <c r="O171" s="39"/>
      <c r="P171" s="29"/>
      <c r="Q171" s="39"/>
      <c r="R171" s="40"/>
      <c r="S171" s="39"/>
      <c r="T171" s="42"/>
      <c r="U171" s="43"/>
      <c r="V171" s="40"/>
      <c r="W171" s="39"/>
      <c r="X171" s="35"/>
    </row>
    <row r="172" spans="1:24" ht="12.75">
      <c r="A172" s="17" t="s">
        <v>38</v>
      </c>
      <c r="B172" s="18"/>
      <c r="C172" s="38"/>
      <c r="D172" s="20">
        <f t="shared" si="16"/>
        <v>0</v>
      </c>
      <c r="E172" s="35">
        <f t="shared" si="17"/>
        <v>0</v>
      </c>
      <c r="F172" s="29"/>
      <c r="G172" s="141"/>
      <c r="H172" s="40"/>
      <c r="I172" s="43"/>
      <c r="J172" s="29"/>
      <c r="K172" s="39"/>
      <c r="L172" s="40"/>
      <c r="M172" s="39"/>
      <c r="N172" s="40"/>
      <c r="O172" s="39"/>
      <c r="P172" s="29"/>
      <c r="Q172" s="39"/>
      <c r="R172" s="40"/>
      <c r="S172" s="39"/>
      <c r="T172" s="42"/>
      <c r="U172" s="43"/>
      <c r="V172" s="40"/>
      <c r="W172" s="39"/>
      <c r="X172" s="35"/>
    </row>
    <row r="173" spans="1:24" ht="12.75">
      <c r="A173" s="17" t="s">
        <v>41</v>
      </c>
      <c r="B173" s="18"/>
      <c r="C173" s="18"/>
      <c r="D173" s="20">
        <f t="shared" si="16"/>
        <v>0</v>
      </c>
      <c r="E173" s="35">
        <f t="shared" si="17"/>
        <v>0</v>
      </c>
      <c r="F173" s="29"/>
      <c r="G173" s="141"/>
      <c r="H173" s="40"/>
      <c r="I173" s="43"/>
      <c r="J173" s="29"/>
      <c r="K173" s="39"/>
      <c r="L173" s="40"/>
      <c r="M173" s="39"/>
      <c r="N173" s="40"/>
      <c r="O173" s="39"/>
      <c r="P173" s="29"/>
      <c r="Q173" s="39"/>
      <c r="R173" s="40"/>
      <c r="S173" s="39"/>
      <c r="T173" s="42"/>
      <c r="U173" s="43"/>
      <c r="V173" s="40"/>
      <c r="W173" s="39"/>
      <c r="X173" s="35"/>
    </row>
    <row r="174" spans="1:24" ht="12.75">
      <c r="A174" s="17" t="s">
        <v>43</v>
      </c>
      <c r="B174" s="18"/>
      <c r="C174" s="18"/>
      <c r="D174" s="20">
        <f t="shared" si="16"/>
        <v>0</v>
      </c>
      <c r="E174" s="35">
        <f t="shared" si="17"/>
        <v>0</v>
      </c>
      <c r="F174" s="29"/>
      <c r="G174" s="141"/>
      <c r="H174" s="40"/>
      <c r="I174" s="43"/>
      <c r="J174" s="29"/>
      <c r="K174" s="39"/>
      <c r="L174" s="40"/>
      <c r="M174" s="39"/>
      <c r="N174" s="40"/>
      <c r="O174" s="39"/>
      <c r="P174" s="29"/>
      <c r="Q174" s="39"/>
      <c r="R174" s="40"/>
      <c r="S174" s="39"/>
      <c r="T174" s="42"/>
      <c r="U174" s="43"/>
      <c r="V174" s="40"/>
      <c r="W174" s="39"/>
      <c r="X174" s="35"/>
    </row>
    <row r="175" spans="1:24" ht="12.75">
      <c r="A175" s="17" t="s">
        <v>46</v>
      </c>
      <c r="B175" s="18"/>
      <c r="C175" s="18"/>
      <c r="D175" s="20">
        <f t="shared" si="16"/>
        <v>0</v>
      </c>
      <c r="E175" s="35">
        <f t="shared" si="17"/>
        <v>0</v>
      </c>
      <c r="F175" s="29"/>
      <c r="G175" s="141"/>
      <c r="H175" s="40"/>
      <c r="I175" s="43"/>
      <c r="J175" s="29"/>
      <c r="K175" s="39"/>
      <c r="L175" s="40"/>
      <c r="M175" s="39"/>
      <c r="N175" s="40"/>
      <c r="O175" s="39"/>
      <c r="P175" s="29"/>
      <c r="Q175" s="39"/>
      <c r="R175" s="40"/>
      <c r="S175" s="39"/>
      <c r="T175" s="42"/>
      <c r="U175" s="43"/>
      <c r="V175" s="40"/>
      <c r="W175" s="39"/>
      <c r="X175" s="35"/>
    </row>
    <row r="176" spans="1:24" ht="12.75">
      <c r="A176" s="17" t="s">
        <v>48</v>
      </c>
      <c r="B176" s="18"/>
      <c r="C176" s="38"/>
      <c r="D176" s="20">
        <f t="shared" si="16"/>
        <v>0</v>
      </c>
      <c r="E176" s="35">
        <f t="shared" si="17"/>
        <v>0</v>
      </c>
      <c r="F176" s="29"/>
      <c r="G176" s="141"/>
      <c r="H176" s="40"/>
      <c r="I176" s="43"/>
      <c r="J176" s="29"/>
      <c r="K176" s="39"/>
      <c r="L176" s="40"/>
      <c r="M176" s="39"/>
      <c r="N176" s="40"/>
      <c r="O176" s="39"/>
      <c r="P176" s="29"/>
      <c r="Q176" s="39"/>
      <c r="R176" s="40"/>
      <c r="S176" s="39"/>
      <c r="T176" s="42"/>
      <c r="U176" s="43"/>
      <c r="V176" s="40"/>
      <c r="W176" s="39"/>
      <c r="X176" s="35"/>
    </row>
    <row r="177" spans="1:24" ht="12.75">
      <c r="A177" s="17" t="s">
        <v>50</v>
      </c>
      <c r="B177" s="18"/>
      <c r="C177" s="18"/>
      <c r="D177" s="20">
        <f t="shared" si="16"/>
        <v>0</v>
      </c>
      <c r="E177" s="35">
        <f t="shared" si="17"/>
        <v>0</v>
      </c>
      <c r="F177" s="29"/>
      <c r="G177" s="141"/>
      <c r="H177" s="40"/>
      <c r="I177" s="43"/>
      <c r="J177" s="29"/>
      <c r="K177" s="39"/>
      <c r="L177" s="40"/>
      <c r="M177" s="39"/>
      <c r="N177" s="40"/>
      <c r="O177" s="39"/>
      <c r="P177" s="29"/>
      <c r="Q177" s="39"/>
      <c r="R177" s="40"/>
      <c r="S177" s="39"/>
      <c r="T177" s="42"/>
      <c r="U177" s="43"/>
      <c r="V177" s="40"/>
      <c r="W177" s="39"/>
      <c r="X177" s="35"/>
    </row>
    <row r="178" spans="1:24" ht="12.75">
      <c r="A178" s="17" t="s">
        <v>52</v>
      </c>
      <c r="B178" s="18"/>
      <c r="C178" s="18"/>
      <c r="D178" s="20">
        <f t="shared" si="16"/>
        <v>0</v>
      </c>
      <c r="E178" s="35">
        <f t="shared" si="17"/>
        <v>0</v>
      </c>
      <c r="F178" s="29"/>
      <c r="G178" s="141"/>
      <c r="H178" s="40"/>
      <c r="I178" s="43"/>
      <c r="J178" s="29"/>
      <c r="K178" s="39"/>
      <c r="L178" s="40"/>
      <c r="M178" s="39"/>
      <c r="N178" s="40"/>
      <c r="O178" s="39"/>
      <c r="P178" s="29"/>
      <c r="Q178" s="39"/>
      <c r="R178" s="40"/>
      <c r="S178" s="39"/>
      <c r="T178" s="42"/>
      <c r="U178" s="43"/>
      <c r="V178" s="40"/>
      <c r="W178" s="39"/>
      <c r="X178" s="35"/>
    </row>
    <row r="179" spans="1:24" ht="12.75">
      <c r="A179" s="17" t="s">
        <v>54</v>
      </c>
      <c r="B179" s="18"/>
      <c r="C179" s="18"/>
      <c r="D179" s="20">
        <f t="shared" si="16"/>
        <v>0</v>
      </c>
      <c r="E179" s="35">
        <f t="shared" si="17"/>
        <v>0</v>
      </c>
      <c r="F179" s="29"/>
      <c r="G179" s="141"/>
      <c r="H179" s="40"/>
      <c r="I179" s="43"/>
      <c r="J179" s="29"/>
      <c r="K179" s="39"/>
      <c r="L179" s="40"/>
      <c r="M179" s="39"/>
      <c r="N179" s="40"/>
      <c r="O179" s="39"/>
      <c r="P179" s="29"/>
      <c r="Q179" s="39"/>
      <c r="R179" s="40"/>
      <c r="S179" s="39"/>
      <c r="T179" s="42"/>
      <c r="U179" s="43"/>
      <c r="V179" s="40"/>
      <c r="W179" s="39"/>
      <c r="X179" s="35"/>
    </row>
    <row r="180" spans="1:24" ht="12.75">
      <c r="A180" s="17" t="s">
        <v>56</v>
      </c>
      <c r="B180" s="142"/>
      <c r="C180" s="57"/>
      <c r="D180" s="143">
        <f t="shared" si="16"/>
        <v>0</v>
      </c>
      <c r="E180" s="35">
        <f t="shared" si="17"/>
        <v>0</v>
      </c>
      <c r="F180" s="29"/>
      <c r="G180" s="141"/>
      <c r="H180" s="40"/>
      <c r="I180" s="43"/>
      <c r="J180" s="29"/>
      <c r="K180" s="39"/>
      <c r="L180" s="40"/>
      <c r="M180" s="39"/>
      <c r="N180" s="40"/>
      <c r="O180" s="39"/>
      <c r="P180" s="29"/>
      <c r="Q180" s="39"/>
      <c r="R180" s="40"/>
      <c r="S180" s="39"/>
      <c r="T180" s="42"/>
      <c r="U180" s="43"/>
      <c r="V180" s="40"/>
      <c r="W180" s="39"/>
      <c r="X180" s="35"/>
    </row>
    <row r="181" spans="1:24" ht="12.75">
      <c r="A181" s="17" t="s">
        <v>58</v>
      </c>
      <c r="B181" s="142"/>
      <c r="C181" s="90"/>
      <c r="D181" s="143">
        <f t="shared" si="16"/>
        <v>0</v>
      </c>
      <c r="E181" s="35">
        <f t="shared" si="17"/>
        <v>0</v>
      </c>
      <c r="F181" s="29"/>
      <c r="G181" s="141"/>
      <c r="H181" s="40"/>
      <c r="I181" s="43"/>
      <c r="J181" s="29"/>
      <c r="K181" s="39"/>
      <c r="L181" s="40"/>
      <c r="M181" s="39"/>
      <c r="N181" s="40"/>
      <c r="O181" s="39"/>
      <c r="P181" s="29"/>
      <c r="Q181" s="39"/>
      <c r="R181" s="40"/>
      <c r="S181" s="39"/>
      <c r="T181" s="42"/>
      <c r="U181" s="43"/>
      <c r="V181" s="40"/>
      <c r="W181" s="39"/>
      <c r="X181" s="35"/>
    </row>
    <row r="182" spans="1:24" ht="12.75">
      <c r="A182" s="17" t="s">
        <v>82</v>
      </c>
      <c r="B182" s="18"/>
      <c r="C182" s="19"/>
      <c r="D182" s="20">
        <f t="shared" si="16"/>
        <v>0</v>
      </c>
      <c r="E182" s="35">
        <f t="shared" si="17"/>
        <v>0</v>
      </c>
      <c r="F182" s="29"/>
      <c r="G182" s="141"/>
      <c r="H182" s="40"/>
      <c r="I182" s="43"/>
      <c r="J182" s="29"/>
      <c r="K182" s="39"/>
      <c r="L182" s="40"/>
      <c r="M182" s="39"/>
      <c r="N182" s="40"/>
      <c r="O182" s="39"/>
      <c r="P182" s="29"/>
      <c r="Q182" s="39"/>
      <c r="R182" s="40"/>
      <c r="S182" s="39"/>
      <c r="T182" s="42"/>
      <c r="U182" s="43"/>
      <c r="V182" s="40"/>
      <c r="W182" s="39"/>
      <c r="X182" s="35"/>
    </row>
    <row r="183" spans="1:24" ht="12.75">
      <c r="A183" s="17"/>
      <c r="B183" s="114" t="s">
        <v>144</v>
      </c>
      <c r="C183" s="114"/>
      <c r="D183" s="115">
        <f t="shared" si="16"/>
        <v>0</v>
      </c>
      <c r="E183" s="116">
        <f>SUM(G183+I183+K183+M183+O183+Q183+S183+W183)</f>
        <v>0</v>
      </c>
      <c r="F183" s="144"/>
      <c r="G183" s="145"/>
      <c r="H183" s="144"/>
      <c r="I183" s="145"/>
      <c r="J183" s="65"/>
      <c r="K183" s="66"/>
      <c r="L183" s="65"/>
      <c r="M183" s="66"/>
      <c r="N183" s="65"/>
      <c r="O183" s="66"/>
      <c r="P183" s="65"/>
      <c r="Q183" s="66"/>
      <c r="R183" s="65"/>
      <c r="S183" s="66"/>
      <c r="T183" s="67"/>
      <c r="U183" s="68"/>
      <c r="V183" s="65"/>
      <c r="W183" s="66"/>
      <c r="X183" s="116">
        <f>Z183+AA183</f>
        <v>0</v>
      </c>
    </row>
    <row r="184" spans="1:24" ht="12.75">
      <c r="A184" s="146"/>
      <c r="B184" s="147"/>
      <c r="C184" s="148" t="s">
        <v>148</v>
      </c>
      <c r="D184" s="149"/>
      <c r="E184" s="76">
        <f>SUM(E9:E183)</f>
        <v>2355</v>
      </c>
      <c r="F184" s="150"/>
      <c r="G184" s="150">
        <f>SUM(G9:G183)</f>
        <v>574</v>
      </c>
      <c r="H184" s="150"/>
      <c r="I184" s="150">
        <f>SUM(I9:I183)</f>
        <v>293</v>
      </c>
      <c r="J184" s="150"/>
      <c r="K184" s="150">
        <f>SUM(K9:K183)</f>
        <v>297</v>
      </c>
      <c r="L184" s="150"/>
      <c r="M184" s="150">
        <f>SUM(M9:M183)</f>
        <v>292</v>
      </c>
      <c r="N184" s="150"/>
      <c r="O184" s="150">
        <f>SUM(O9:O183)</f>
        <v>391</v>
      </c>
      <c r="P184" s="150"/>
      <c r="Q184" s="150">
        <f>SUM(Q9:Q183)</f>
        <v>508</v>
      </c>
      <c r="R184" s="150"/>
      <c r="S184" s="150">
        <f>SUM(S9:S183)</f>
        <v>0</v>
      </c>
      <c r="T184" s="150"/>
      <c r="U184" s="150">
        <f>SUM(U9:U183)</f>
        <v>0</v>
      </c>
      <c r="V184" s="150"/>
      <c r="W184" s="150">
        <f>SUM(W9:W183)</f>
        <v>0</v>
      </c>
      <c r="X184" s="76"/>
    </row>
    <row r="185" spans="1:24" ht="12.75">
      <c r="A185" s="151"/>
      <c r="B185" s="152" t="s">
        <v>149</v>
      </c>
      <c r="C185" s="38"/>
      <c r="D185" s="153"/>
      <c r="E185" s="154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31"/>
      <c r="X185" s="35"/>
    </row>
    <row r="186" spans="1:26" ht="12.75">
      <c r="A186" s="155"/>
      <c r="B186" s="156" t="s">
        <v>17</v>
      </c>
      <c r="C186" s="18" t="s">
        <v>31</v>
      </c>
      <c r="D186" s="157"/>
      <c r="E186" s="154">
        <f>SUM(G186+I186+K186+M186+O186+Q186+S186+U186+W186)</f>
        <v>1087</v>
      </c>
      <c r="F186" s="60"/>
      <c r="G186" s="60">
        <f aca="true" t="shared" si="18" ref="G186:G203">SUMIF($C$9:$W$183,C186,$G$9:$G$183)</f>
        <v>232</v>
      </c>
      <c r="H186" s="60"/>
      <c r="I186" s="60">
        <f>SUMIF($C$9:$W$183,C186,$I$9:$I$183)</f>
        <v>120</v>
      </c>
      <c r="J186" s="60"/>
      <c r="K186" s="60">
        <f aca="true" t="shared" si="19" ref="K186:K203">SUMIF($C$9:$W$183,C186,$K$9:$K$183)</f>
        <v>143</v>
      </c>
      <c r="L186" s="60"/>
      <c r="M186" s="60">
        <f>SUMIF($C$9:$W$183,C186,$M$9:$M$183)</f>
        <v>136</v>
      </c>
      <c r="N186" s="60"/>
      <c r="O186" s="60">
        <f aca="true" t="shared" si="20" ref="O186:O203">SUMIF($C$9:$W$183,C186,$O$9:$O$183)</f>
        <v>185</v>
      </c>
      <c r="P186" s="60"/>
      <c r="Q186" s="60">
        <f>SUMIF($C$9:$W$183,C186,$Q$9:$Q$183)</f>
        <v>271</v>
      </c>
      <c r="R186" s="60"/>
      <c r="S186" s="60">
        <f aca="true" t="shared" si="21" ref="S186:S203">SUMIF($C$9:$C$183,C186,$S$9:$S$183)</f>
        <v>0</v>
      </c>
      <c r="T186" s="60"/>
      <c r="U186" s="60">
        <f aca="true" t="shared" si="22" ref="U186:U203">SUMIF($C$9:$C$183,C186,$U$9:$U$183)</f>
        <v>0</v>
      </c>
      <c r="V186" s="60"/>
      <c r="W186" s="31">
        <f aca="true" t="shared" si="23" ref="W186:W203">SUMIF($C$9:$C$183,C186,$W$9:$W$183)</f>
        <v>0</v>
      </c>
      <c r="X186" s="35">
        <f aca="true" t="shared" si="24" ref="X186:X203">SUMIF($C$9:$C$183,C186,$X$9:$X$183)</f>
        <v>49</v>
      </c>
      <c r="Z186" s="158"/>
    </row>
    <row r="187" spans="1:26" ht="12.75">
      <c r="A187" s="155"/>
      <c r="B187" s="156" t="s">
        <v>21</v>
      </c>
      <c r="C187" s="38" t="s">
        <v>19</v>
      </c>
      <c r="D187" s="149"/>
      <c r="E187" s="154">
        <f aca="true" t="shared" si="25" ref="E187:E203">SUM(G187+I187+K187+M187+O187+Q187+S187+W187+U187)</f>
        <v>535</v>
      </c>
      <c r="F187" s="60"/>
      <c r="G187" s="60">
        <f t="shared" si="18"/>
        <v>162</v>
      </c>
      <c r="H187" s="60"/>
      <c r="I187" s="60">
        <f>SUMIF($C$9:$W$183,C187,$I$9:$I$183)</f>
        <v>57</v>
      </c>
      <c r="J187" s="60"/>
      <c r="K187" s="60">
        <f t="shared" si="19"/>
        <v>56</v>
      </c>
      <c r="L187" s="60"/>
      <c r="M187" s="60">
        <f>SUMIF($C$9:$W$183,C187,$M$9:$M$183)</f>
        <v>101</v>
      </c>
      <c r="N187" s="60"/>
      <c r="O187" s="60">
        <f t="shared" si="20"/>
        <v>75</v>
      </c>
      <c r="P187" s="60"/>
      <c r="Q187" s="60">
        <f>SUMIF($C$9:$W$183,C187,$Q$9:$Q$183)</f>
        <v>84</v>
      </c>
      <c r="R187" s="60"/>
      <c r="S187" s="60">
        <f t="shared" si="21"/>
        <v>0</v>
      </c>
      <c r="T187" s="60"/>
      <c r="U187" s="60">
        <f t="shared" si="22"/>
        <v>0</v>
      </c>
      <c r="V187" s="60"/>
      <c r="W187" s="31">
        <f t="shared" si="23"/>
        <v>0</v>
      </c>
      <c r="X187" s="35">
        <f t="shared" si="24"/>
        <v>1</v>
      </c>
      <c r="Z187" s="158"/>
    </row>
    <row r="188" spans="1:26" ht="12.75">
      <c r="A188" s="155"/>
      <c r="B188" s="156" t="s">
        <v>24</v>
      </c>
      <c r="C188" s="38" t="s">
        <v>36</v>
      </c>
      <c r="D188" s="157"/>
      <c r="E188" s="154">
        <f t="shared" si="25"/>
        <v>392</v>
      </c>
      <c r="F188" s="60"/>
      <c r="G188" s="60">
        <f t="shared" si="18"/>
        <v>96</v>
      </c>
      <c r="H188" s="60"/>
      <c r="I188" s="60">
        <f>SUMIF($C$9:$W$183,C188,$I$9:$I$183)</f>
        <v>24</v>
      </c>
      <c r="J188" s="60"/>
      <c r="K188" s="60">
        <f t="shared" si="19"/>
        <v>52</v>
      </c>
      <c r="L188" s="60"/>
      <c r="M188" s="60">
        <f>SUMIF($C$9:$W$183,C188,$M$9:$M$183)</f>
        <v>42</v>
      </c>
      <c r="N188" s="60"/>
      <c r="O188" s="60">
        <f t="shared" si="20"/>
        <v>86</v>
      </c>
      <c r="P188" s="60"/>
      <c r="Q188" s="60">
        <f>SUMIF($C$9:$W$183,C188,$Q$9:$Q$183)</f>
        <v>92</v>
      </c>
      <c r="R188" s="60"/>
      <c r="S188" s="60">
        <f t="shared" si="21"/>
        <v>0</v>
      </c>
      <c r="T188" s="60"/>
      <c r="U188" s="60">
        <f t="shared" si="22"/>
        <v>0</v>
      </c>
      <c r="V188" s="60"/>
      <c r="W188" s="31">
        <f t="shared" si="23"/>
        <v>0</v>
      </c>
      <c r="X188" s="35">
        <f t="shared" si="24"/>
        <v>9</v>
      </c>
      <c r="Z188" s="158"/>
    </row>
    <row r="189" spans="1:26" ht="12.75">
      <c r="A189" s="155"/>
      <c r="B189" s="156" t="s">
        <v>27</v>
      </c>
      <c r="C189" s="38" t="s">
        <v>40</v>
      </c>
      <c r="D189" s="157"/>
      <c r="E189" s="154">
        <f t="shared" si="25"/>
        <v>172</v>
      </c>
      <c r="F189" s="60"/>
      <c r="G189" s="60">
        <f t="shared" si="18"/>
        <v>49</v>
      </c>
      <c r="H189" s="60"/>
      <c r="I189" s="60">
        <f>SUMIF($C$9:$W$183,C189,$I$9:$I$183)</f>
        <v>15</v>
      </c>
      <c r="J189" s="60"/>
      <c r="K189" s="60">
        <f t="shared" si="19"/>
        <v>46</v>
      </c>
      <c r="L189" s="60"/>
      <c r="M189" s="60">
        <f>SUMIF($C$9:$W$183,C189,$M$9:$M$183)</f>
        <v>0</v>
      </c>
      <c r="N189" s="60"/>
      <c r="O189" s="60">
        <f t="shared" si="20"/>
        <v>28</v>
      </c>
      <c r="P189" s="60"/>
      <c r="Q189" s="60">
        <f>SUMIF($C$9:$W$183,C189,$Q$9:$Q$183)</f>
        <v>34</v>
      </c>
      <c r="R189" s="60"/>
      <c r="S189" s="60">
        <f t="shared" si="21"/>
        <v>0</v>
      </c>
      <c r="T189" s="60"/>
      <c r="U189" s="60">
        <f t="shared" si="22"/>
        <v>0</v>
      </c>
      <c r="V189" s="60"/>
      <c r="W189" s="31">
        <f t="shared" si="23"/>
        <v>0</v>
      </c>
      <c r="X189" s="35">
        <f t="shared" si="24"/>
        <v>7</v>
      </c>
      <c r="Z189" s="158"/>
    </row>
    <row r="190" spans="1:26" ht="12.75">
      <c r="A190" s="155"/>
      <c r="B190" s="156" t="s">
        <v>28</v>
      </c>
      <c r="C190" s="18" t="s">
        <v>26</v>
      </c>
      <c r="D190" s="157"/>
      <c r="E190" s="154">
        <f t="shared" si="25"/>
        <v>61</v>
      </c>
      <c r="F190" s="60"/>
      <c r="G190" s="60">
        <f t="shared" si="18"/>
        <v>0</v>
      </c>
      <c r="H190" s="60"/>
      <c r="I190" s="60">
        <f>SUMIF($C$9:$W$183,C190,$I$9:$I$183)</f>
        <v>61</v>
      </c>
      <c r="J190" s="60"/>
      <c r="K190" s="60">
        <f t="shared" si="19"/>
        <v>0</v>
      </c>
      <c r="L190" s="60"/>
      <c r="M190" s="60">
        <f>SUMIF($C$9:$W$183,C190,$M$9:$M$183)</f>
        <v>0</v>
      </c>
      <c r="N190" s="60"/>
      <c r="O190" s="60">
        <f t="shared" si="20"/>
        <v>0</v>
      </c>
      <c r="P190" s="60"/>
      <c r="Q190" s="60">
        <f>SUMIF($C$9:$W$183,C190,$Q$9:$Q$183)</f>
        <v>0</v>
      </c>
      <c r="R190" s="60"/>
      <c r="S190" s="60">
        <f t="shared" si="21"/>
        <v>0</v>
      </c>
      <c r="T190" s="60"/>
      <c r="U190" s="60">
        <f t="shared" si="22"/>
        <v>0</v>
      </c>
      <c r="V190" s="60"/>
      <c r="W190" s="31">
        <f t="shared" si="23"/>
        <v>0</v>
      </c>
      <c r="X190" s="35">
        <f t="shared" si="24"/>
        <v>0</v>
      </c>
      <c r="Z190" s="158"/>
    </row>
    <row r="191" spans="1:26" ht="12.75">
      <c r="A191" s="155"/>
      <c r="B191" s="156" t="s">
        <v>29</v>
      </c>
      <c r="C191" s="38" t="s">
        <v>150</v>
      </c>
      <c r="D191" s="149"/>
      <c r="E191" s="154">
        <f t="shared" si="25"/>
        <v>42</v>
      </c>
      <c r="F191" s="60"/>
      <c r="G191" s="60">
        <f t="shared" si="18"/>
        <v>0</v>
      </c>
      <c r="H191" s="60"/>
      <c r="I191" s="60">
        <v>16</v>
      </c>
      <c r="J191" s="60"/>
      <c r="K191" s="60">
        <f t="shared" si="19"/>
        <v>0</v>
      </c>
      <c r="L191" s="60"/>
      <c r="M191" s="60">
        <v>13</v>
      </c>
      <c r="N191" s="60"/>
      <c r="O191" s="60">
        <f t="shared" si="20"/>
        <v>0</v>
      </c>
      <c r="P191" s="60"/>
      <c r="Q191" s="60">
        <v>13</v>
      </c>
      <c r="R191" s="60"/>
      <c r="S191" s="60">
        <f t="shared" si="21"/>
        <v>0</v>
      </c>
      <c r="T191" s="60"/>
      <c r="U191" s="60">
        <f t="shared" si="22"/>
        <v>0</v>
      </c>
      <c r="V191" s="60"/>
      <c r="W191" s="31">
        <f t="shared" si="23"/>
        <v>0</v>
      </c>
      <c r="X191" s="35">
        <f t="shared" si="24"/>
        <v>0</v>
      </c>
      <c r="Z191" s="158"/>
    </row>
    <row r="192" spans="1:26" ht="12.75">
      <c r="A192" s="155"/>
      <c r="B192" s="156" t="s">
        <v>30</v>
      </c>
      <c r="C192" s="38" t="s">
        <v>23</v>
      </c>
      <c r="D192" s="157"/>
      <c r="E192" s="154">
        <f t="shared" si="25"/>
        <v>33</v>
      </c>
      <c r="F192" s="60"/>
      <c r="G192" s="60">
        <f t="shared" si="18"/>
        <v>16</v>
      </c>
      <c r="H192" s="60"/>
      <c r="I192" s="60">
        <f aca="true" t="shared" si="26" ref="I192:I203">SUMIF($C$9:$W$183,C192,$I$9:$I$183)</f>
        <v>0</v>
      </c>
      <c r="J192" s="60"/>
      <c r="K192" s="60">
        <f t="shared" si="19"/>
        <v>0</v>
      </c>
      <c r="L192" s="60"/>
      <c r="M192" s="60">
        <f aca="true" t="shared" si="27" ref="M192:M203">SUMIF($C$9:$W$183,C192,$M$9:$M$183)</f>
        <v>0</v>
      </c>
      <c r="N192" s="60"/>
      <c r="O192" s="60">
        <f t="shared" si="20"/>
        <v>17</v>
      </c>
      <c r="P192" s="60"/>
      <c r="Q192" s="60">
        <f aca="true" t="shared" si="28" ref="Q192:Q203">SUMIF($C$9:$W$183,C192,$Q$9:$Q$183)</f>
        <v>0</v>
      </c>
      <c r="R192" s="60"/>
      <c r="S192" s="60">
        <f t="shared" si="21"/>
        <v>0</v>
      </c>
      <c r="T192" s="60"/>
      <c r="U192" s="60">
        <f t="shared" si="22"/>
        <v>0</v>
      </c>
      <c r="V192" s="60"/>
      <c r="W192" s="31">
        <f t="shared" si="23"/>
        <v>0</v>
      </c>
      <c r="X192" s="35">
        <f t="shared" si="24"/>
        <v>0</v>
      </c>
      <c r="Z192" s="158"/>
    </row>
    <row r="193" spans="1:26" ht="12.75">
      <c r="A193" s="155"/>
      <c r="B193" s="156" t="s">
        <v>38</v>
      </c>
      <c r="C193" s="38" t="s">
        <v>45</v>
      </c>
      <c r="D193" s="157"/>
      <c r="E193" s="154">
        <f t="shared" si="25"/>
        <v>19</v>
      </c>
      <c r="F193" s="60"/>
      <c r="G193" s="60">
        <f t="shared" si="18"/>
        <v>19</v>
      </c>
      <c r="H193" s="60"/>
      <c r="I193" s="60">
        <f t="shared" si="26"/>
        <v>0</v>
      </c>
      <c r="J193" s="60"/>
      <c r="K193" s="60">
        <f t="shared" si="19"/>
        <v>0</v>
      </c>
      <c r="L193" s="60"/>
      <c r="M193" s="60">
        <f t="shared" si="27"/>
        <v>0</v>
      </c>
      <c r="N193" s="60"/>
      <c r="O193" s="60">
        <f t="shared" si="20"/>
        <v>0</v>
      </c>
      <c r="P193" s="60"/>
      <c r="Q193" s="60">
        <f t="shared" si="28"/>
        <v>0</v>
      </c>
      <c r="R193" s="60"/>
      <c r="S193" s="60">
        <f t="shared" si="21"/>
        <v>0</v>
      </c>
      <c r="T193" s="60"/>
      <c r="U193" s="60">
        <f t="shared" si="22"/>
        <v>0</v>
      </c>
      <c r="V193" s="60"/>
      <c r="W193" s="31">
        <f t="shared" si="23"/>
        <v>0</v>
      </c>
      <c r="X193" s="35">
        <f t="shared" si="24"/>
        <v>0</v>
      </c>
      <c r="Z193" s="158"/>
    </row>
    <row r="194" spans="1:26" ht="12.75">
      <c r="A194" s="155"/>
      <c r="B194" s="156" t="s">
        <v>41</v>
      </c>
      <c r="C194" s="19" t="s">
        <v>154</v>
      </c>
      <c r="D194" s="157"/>
      <c r="E194" s="154">
        <f t="shared" si="25"/>
        <v>14</v>
      </c>
      <c r="F194" s="60"/>
      <c r="G194" s="60">
        <f t="shared" si="18"/>
        <v>0</v>
      </c>
      <c r="H194" s="60"/>
      <c r="I194" s="60">
        <f t="shared" si="26"/>
        <v>0</v>
      </c>
      <c r="J194" s="60"/>
      <c r="K194" s="60">
        <f t="shared" si="19"/>
        <v>0</v>
      </c>
      <c r="L194" s="60"/>
      <c r="M194" s="60">
        <f t="shared" si="27"/>
        <v>0</v>
      </c>
      <c r="N194" s="60"/>
      <c r="O194" s="60">
        <f t="shared" si="20"/>
        <v>0</v>
      </c>
      <c r="P194" s="60"/>
      <c r="Q194" s="60">
        <f t="shared" si="28"/>
        <v>14</v>
      </c>
      <c r="R194" s="60"/>
      <c r="S194" s="60">
        <f t="shared" si="21"/>
        <v>0</v>
      </c>
      <c r="T194" s="60"/>
      <c r="U194" s="60">
        <f t="shared" si="22"/>
        <v>0</v>
      </c>
      <c r="V194" s="60"/>
      <c r="W194" s="31">
        <f t="shared" si="23"/>
        <v>0</v>
      </c>
      <c r="X194" s="35">
        <f t="shared" si="24"/>
        <v>0</v>
      </c>
      <c r="Z194" s="158"/>
    </row>
    <row r="195" spans="1:26" ht="12.75">
      <c r="A195" s="159"/>
      <c r="B195" s="156" t="s">
        <v>43</v>
      </c>
      <c r="C195" s="18" t="s">
        <v>151</v>
      </c>
      <c r="D195" s="157"/>
      <c r="E195" s="154">
        <f t="shared" si="25"/>
        <v>0</v>
      </c>
      <c r="F195" s="60"/>
      <c r="G195" s="60">
        <f t="shared" si="18"/>
        <v>0</v>
      </c>
      <c r="H195" s="60"/>
      <c r="I195" s="60">
        <f t="shared" si="26"/>
        <v>0</v>
      </c>
      <c r="J195" s="60"/>
      <c r="K195" s="60">
        <f t="shared" si="19"/>
        <v>0</v>
      </c>
      <c r="L195" s="60"/>
      <c r="M195" s="60">
        <f t="shared" si="27"/>
        <v>0</v>
      </c>
      <c r="N195" s="60"/>
      <c r="O195" s="60">
        <f t="shared" si="20"/>
        <v>0</v>
      </c>
      <c r="P195" s="60"/>
      <c r="Q195" s="60">
        <f t="shared" si="28"/>
        <v>0</v>
      </c>
      <c r="R195" s="60"/>
      <c r="S195" s="60">
        <f t="shared" si="21"/>
        <v>0</v>
      </c>
      <c r="T195" s="60"/>
      <c r="U195" s="60">
        <f t="shared" si="22"/>
        <v>0</v>
      </c>
      <c r="V195" s="60"/>
      <c r="W195" s="31">
        <f t="shared" si="23"/>
        <v>0</v>
      </c>
      <c r="X195" s="35">
        <f t="shared" si="24"/>
        <v>0</v>
      </c>
      <c r="Z195" s="158"/>
    </row>
    <row r="196" spans="1:26" ht="12.75">
      <c r="A196" s="159"/>
      <c r="B196" s="156" t="s">
        <v>46</v>
      </c>
      <c r="C196" s="18" t="s">
        <v>152</v>
      </c>
      <c r="D196" s="157"/>
      <c r="E196" s="154">
        <f t="shared" si="25"/>
        <v>0</v>
      </c>
      <c r="F196" s="60"/>
      <c r="G196" s="60">
        <f t="shared" si="18"/>
        <v>0</v>
      </c>
      <c r="H196" s="60"/>
      <c r="I196" s="60">
        <f t="shared" si="26"/>
        <v>0</v>
      </c>
      <c r="J196" s="60"/>
      <c r="K196" s="60">
        <f t="shared" si="19"/>
        <v>0</v>
      </c>
      <c r="L196" s="60"/>
      <c r="M196" s="60">
        <f t="shared" si="27"/>
        <v>0</v>
      </c>
      <c r="N196" s="60"/>
      <c r="O196" s="60">
        <f t="shared" si="20"/>
        <v>0</v>
      </c>
      <c r="P196" s="60"/>
      <c r="Q196" s="60">
        <f t="shared" si="28"/>
        <v>0</v>
      </c>
      <c r="R196" s="60"/>
      <c r="S196" s="60">
        <f t="shared" si="21"/>
        <v>0</v>
      </c>
      <c r="T196" s="60"/>
      <c r="U196" s="60">
        <f t="shared" si="22"/>
        <v>0</v>
      </c>
      <c r="V196" s="60"/>
      <c r="W196" s="31">
        <f t="shared" si="23"/>
        <v>0</v>
      </c>
      <c r="X196" s="35">
        <f t="shared" si="24"/>
        <v>0</v>
      </c>
      <c r="Z196" s="158"/>
    </row>
    <row r="197" spans="1:26" ht="12.75">
      <c r="A197" s="159"/>
      <c r="B197" s="156" t="s">
        <v>48</v>
      </c>
      <c r="C197" s="18" t="s">
        <v>153</v>
      </c>
      <c r="D197" s="157"/>
      <c r="E197" s="154">
        <f t="shared" si="25"/>
        <v>0</v>
      </c>
      <c r="F197" s="60"/>
      <c r="G197" s="60">
        <f t="shared" si="18"/>
        <v>0</v>
      </c>
      <c r="H197" s="60"/>
      <c r="I197" s="60">
        <f t="shared" si="26"/>
        <v>0</v>
      </c>
      <c r="J197" s="60"/>
      <c r="K197" s="60">
        <f t="shared" si="19"/>
        <v>0</v>
      </c>
      <c r="L197" s="60"/>
      <c r="M197" s="60">
        <f t="shared" si="27"/>
        <v>0</v>
      </c>
      <c r="N197" s="60"/>
      <c r="O197" s="60">
        <f t="shared" si="20"/>
        <v>0</v>
      </c>
      <c r="P197" s="60"/>
      <c r="Q197" s="60">
        <f t="shared" si="28"/>
        <v>0</v>
      </c>
      <c r="R197" s="60"/>
      <c r="S197" s="60">
        <f t="shared" si="21"/>
        <v>0</v>
      </c>
      <c r="T197" s="60"/>
      <c r="U197" s="60">
        <f t="shared" si="22"/>
        <v>0</v>
      </c>
      <c r="V197" s="60"/>
      <c r="W197" s="31">
        <f t="shared" si="23"/>
        <v>0</v>
      </c>
      <c r="X197" s="35">
        <f t="shared" si="24"/>
        <v>0</v>
      </c>
      <c r="Z197" s="158"/>
    </row>
    <row r="198" spans="1:26" ht="12.75">
      <c r="A198" s="159"/>
      <c r="B198" s="156" t="s">
        <v>48</v>
      </c>
      <c r="C198" s="38" t="s">
        <v>155</v>
      </c>
      <c r="D198" s="157"/>
      <c r="E198" s="154">
        <f t="shared" si="25"/>
        <v>0</v>
      </c>
      <c r="F198" s="60"/>
      <c r="G198" s="60">
        <f t="shared" si="18"/>
        <v>0</v>
      </c>
      <c r="H198" s="60"/>
      <c r="I198" s="60">
        <f t="shared" si="26"/>
        <v>0</v>
      </c>
      <c r="J198" s="60"/>
      <c r="K198" s="60">
        <f t="shared" si="19"/>
        <v>0</v>
      </c>
      <c r="L198" s="60"/>
      <c r="M198" s="60">
        <f t="shared" si="27"/>
        <v>0</v>
      </c>
      <c r="N198" s="60"/>
      <c r="O198" s="60">
        <f t="shared" si="20"/>
        <v>0</v>
      </c>
      <c r="P198" s="60"/>
      <c r="Q198" s="60">
        <f t="shared" si="28"/>
        <v>0</v>
      </c>
      <c r="R198" s="60"/>
      <c r="S198" s="60">
        <f t="shared" si="21"/>
        <v>0</v>
      </c>
      <c r="T198" s="60"/>
      <c r="U198" s="60">
        <f t="shared" si="22"/>
        <v>0</v>
      </c>
      <c r="V198" s="60"/>
      <c r="W198" s="31">
        <f t="shared" si="23"/>
        <v>0</v>
      </c>
      <c r="X198" s="35">
        <f t="shared" si="24"/>
        <v>0</v>
      </c>
      <c r="Z198" s="158"/>
    </row>
    <row r="199" spans="1:26" ht="12.75">
      <c r="A199" s="159"/>
      <c r="B199" s="156" t="s">
        <v>52</v>
      </c>
      <c r="C199" s="18" t="s">
        <v>156</v>
      </c>
      <c r="D199" s="157"/>
      <c r="E199" s="154">
        <f t="shared" si="25"/>
        <v>0</v>
      </c>
      <c r="F199" s="60"/>
      <c r="G199" s="60">
        <f t="shared" si="18"/>
        <v>0</v>
      </c>
      <c r="H199" s="60"/>
      <c r="I199" s="60">
        <f t="shared" si="26"/>
        <v>0</v>
      </c>
      <c r="J199" s="60"/>
      <c r="K199" s="60">
        <f t="shared" si="19"/>
        <v>0</v>
      </c>
      <c r="L199" s="60"/>
      <c r="M199" s="60">
        <f t="shared" si="27"/>
        <v>0</v>
      </c>
      <c r="N199" s="60"/>
      <c r="O199" s="60">
        <f t="shared" si="20"/>
        <v>0</v>
      </c>
      <c r="P199" s="60"/>
      <c r="Q199" s="60">
        <f t="shared" si="28"/>
        <v>0</v>
      </c>
      <c r="R199" s="60"/>
      <c r="S199" s="60">
        <f t="shared" si="21"/>
        <v>0</v>
      </c>
      <c r="T199" s="60"/>
      <c r="U199" s="60">
        <f t="shared" si="22"/>
        <v>0</v>
      </c>
      <c r="V199" s="60"/>
      <c r="W199" s="31">
        <f t="shared" si="23"/>
        <v>0</v>
      </c>
      <c r="X199" s="35">
        <f t="shared" si="24"/>
        <v>0</v>
      </c>
      <c r="Z199" s="158"/>
    </row>
    <row r="200" spans="1:26" ht="12.75">
      <c r="A200" s="159"/>
      <c r="B200" s="156" t="s">
        <v>54</v>
      </c>
      <c r="C200" s="38" t="s">
        <v>157</v>
      </c>
      <c r="D200" s="157"/>
      <c r="E200" s="154">
        <f t="shared" si="25"/>
        <v>0</v>
      </c>
      <c r="F200" s="60"/>
      <c r="G200" s="60">
        <f t="shared" si="18"/>
        <v>0</v>
      </c>
      <c r="H200" s="60"/>
      <c r="I200" s="60">
        <f t="shared" si="26"/>
        <v>0</v>
      </c>
      <c r="J200" s="60"/>
      <c r="K200" s="60">
        <f t="shared" si="19"/>
        <v>0</v>
      </c>
      <c r="L200" s="60"/>
      <c r="M200" s="60">
        <f t="shared" si="27"/>
        <v>0</v>
      </c>
      <c r="N200" s="60"/>
      <c r="O200" s="60">
        <f t="shared" si="20"/>
        <v>0</v>
      </c>
      <c r="P200" s="60"/>
      <c r="Q200" s="60">
        <f t="shared" si="28"/>
        <v>0</v>
      </c>
      <c r="R200" s="60"/>
      <c r="S200" s="60">
        <f t="shared" si="21"/>
        <v>0</v>
      </c>
      <c r="T200" s="60"/>
      <c r="U200" s="60">
        <f t="shared" si="22"/>
        <v>0</v>
      </c>
      <c r="V200" s="60"/>
      <c r="W200" s="31">
        <f t="shared" si="23"/>
        <v>0</v>
      </c>
      <c r="X200" s="35">
        <f t="shared" si="24"/>
        <v>0</v>
      </c>
      <c r="Z200" s="158"/>
    </row>
    <row r="201" spans="1:26" ht="12.75">
      <c r="A201" s="159"/>
      <c r="B201" s="156" t="s">
        <v>56</v>
      </c>
      <c r="C201" s="18" t="s">
        <v>158</v>
      </c>
      <c r="D201" s="153"/>
      <c r="E201" s="154">
        <f t="shared" si="25"/>
        <v>0</v>
      </c>
      <c r="F201" s="160"/>
      <c r="G201" s="60">
        <f t="shared" si="18"/>
        <v>0</v>
      </c>
      <c r="H201" s="160"/>
      <c r="I201" s="60">
        <f t="shared" si="26"/>
        <v>0</v>
      </c>
      <c r="J201" s="160"/>
      <c r="K201" s="60">
        <f t="shared" si="19"/>
        <v>0</v>
      </c>
      <c r="L201" s="160"/>
      <c r="M201" s="60">
        <f t="shared" si="27"/>
        <v>0</v>
      </c>
      <c r="N201" s="160"/>
      <c r="O201" s="60">
        <f t="shared" si="20"/>
        <v>0</v>
      </c>
      <c r="P201" s="160"/>
      <c r="Q201" s="60">
        <f t="shared" si="28"/>
        <v>0</v>
      </c>
      <c r="R201" s="160"/>
      <c r="S201" s="60">
        <f t="shared" si="21"/>
        <v>0</v>
      </c>
      <c r="T201" s="160"/>
      <c r="U201" s="60">
        <f t="shared" si="22"/>
        <v>0</v>
      </c>
      <c r="V201" s="160"/>
      <c r="W201" s="31">
        <f t="shared" si="23"/>
        <v>0</v>
      </c>
      <c r="X201" s="35">
        <f t="shared" si="24"/>
        <v>0</v>
      </c>
      <c r="Z201" s="158"/>
    </row>
    <row r="202" spans="1:26" ht="12.75">
      <c r="A202" s="159"/>
      <c r="B202" s="156" t="s">
        <v>58</v>
      </c>
      <c r="C202" s="18" t="s">
        <v>159</v>
      </c>
      <c r="D202" s="153"/>
      <c r="E202" s="154">
        <f t="shared" si="25"/>
        <v>0</v>
      </c>
      <c r="F202" s="160"/>
      <c r="G202" s="60">
        <f t="shared" si="18"/>
        <v>0</v>
      </c>
      <c r="H202" s="160"/>
      <c r="I202" s="60">
        <f t="shared" si="26"/>
        <v>0</v>
      </c>
      <c r="J202" s="160"/>
      <c r="K202" s="60">
        <f t="shared" si="19"/>
        <v>0</v>
      </c>
      <c r="L202" s="160"/>
      <c r="M202" s="60">
        <f t="shared" si="27"/>
        <v>0</v>
      </c>
      <c r="N202" s="160"/>
      <c r="O202" s="60">
        <f t="shared" si="20"/>
        <v>0</v>
      </c>
      <c r="P202" s="160"/>
      <c r="Q202" s="60">
        <f t="shared" si="28"/>
        <v>0</v>
      </c>
      <c r="R202" s="160"/>
      <c r="S202" s="60">
        <f t="shared" si="21"/>
        <v>0</v>
      </c>
      <c r="T202" s="160"/>
      <c r="U202" s="60">
        <f t="shared" si="22"/>
        <v>0</v>
      </c>
      <c r="V202" s="160"/>
      <c r="W202" s="31">
        <f t="shared" si="23"/>
        <v>0</v>
      </c>
      <c r="X202" s="35">
        <f t="shared" si="24"/>
        <v>0</v>
      </c>
      <c r="Z202" s="158"/>
    </row>
    <row r="203" spans="1:26" ht="12.75">
      <c r="A203" s="161"/>
      <c r="B203" s="156" t="s">
        <v>82</v>
      </c>
      <c r="C203" s="114" t="s">
        <v>160</v>
      </c>
      <c r="D203" s="153"/>
      <c r="E203" s="154">
        <f t="shared" si="25"/>
        <v>0</v>
      </c>
      <c r="F203" s="162"/>
      <c r="G203" s="163">
        <f t="shared" si="18"/>
        <v>0</v>
      </c>
      <c r="H203" s="163"/>
      <c r="I203" s="163">
        <f t="shared" si="26"/>
        <v>0</v>
      </c>
      <c r="J203" s="163"/>
      <c r="K203" s="163">
        <f t="shared" si="19"/>
        <v>0</v>
      </c>
      <c r="L203" s="163"/>
      <c r="M203" s="163">
        <f t="shared" si="27"/>
        <v>0</v>
      </c>
      <c r="N203" s="163"/>
      <c r="O203" s="163">
        <f t="shared" si="20"/>
        <v>0</v>
      </c>
      <c r="P203" s="163"/>
      <c r="Q203" s="163">
        <f t="shared" si="28"/>
        <v>0</v>
      </c>
      <c r="R203" s="163"/>
      <c r="S203" s="163">
        <f t="shared" si="21"/>
        <v>0</v>
      </c>
      <c r="T203" s="164"/>
      <c r="U203" s="163">
        <f t="shared" si="22"/>
        <v>0</v>
      </c>
      <c r="V203" s="165"/>
      <c r="W203" s="164">
        <f t="shared" si="23"/>
        <v>0</v>
      </c>
      <c r="X203" s="116">
        <f t="shared" si="24"/>
        <v>0</v>
      </c>
      <c r="Z203" s="158"/>
    </row>
    <row r="204" spans="1:26" ht="12.75">
      <c r="A204" s="166"/>
      <c r="B204" s="167"/>
      <c r="C204" s="168"/>
      <c r="D204" s="169"/>
      <c r="E204" s="71">
        <f>SUM(E186:E203)</f>
        <v>2355</v>
      </c>
      <c r="F204" s="170"/>
      <c r="G204" s="171">
        <f>SUM(G186:G203)</f>
        <v>574</v>
      </c>
      <c r="H204" s="171"/>
      <c r="I204" s="171">
        <f>SUM(I186:I203)</f>
        <v>293</v>
      </c>
      <c r="J204" s="171"/>
      <c r="K204" s="171">
        <f>SUM(K186:K194)</f>
        <v>297</v>
      </c>
      <c r="L204" s="171"/>
      <c r="M204" s="171">
        <f>SUM(M186:M194)</f>
        <v>292</v>
      </c>
      <c r="N204" s="171"/>
      <c r="O204" s="171">
        <f>SUM(O186:O194)</f>
        <v>391</v>
      </c>
      <c r="P204" s="171"/>
      <c r="Q204" s="171">
        <f>SUM(Q186:Q203)</f>
        <v>508</v>
      </c>
      <c r="R204" s="171"/>
      <c r="S204" s="171">
        <f>SUM(S186:S194)</f>
        <v>0</v>
      </c>
      <c r="T204" s="171"/>
      <c r="U204" s="171">
        <f>SUM(U186:U203)</f>
        <v>0</v>
      </c>
      <c r="V204" s="171"/>
      <c r="W204" s="171">
        <f>SUM(W186:W203)</f>
        <v>0</v>
      </c>
      <c r="X204" s="172">
        <f>SUM(X186:X203)</f>
        <v>66</v>
      </c>
      <c r="Z204" s="173"/>
    </row>
    <row r="205" spans="2:3" ht="12.75">
      <c r="B205" s="174"/>
      <c r="C205" s="174"/>
    </row>
  </sheetData>
  <sheetProtection selectLockedCells="1" selectUnlockedCells="1"/>
  <mergeCells count="62">
    <mergeCell ref="D1:D8"/>
    <mergeCell ref="F1:G1"/>
    <mergeCell ref="H1:I1"/>
    <mergeCell ref="J1:K1"/>
    <mergeCell ref="L1:M1"/>
    <mergeCell ref="N1:O1"/>
    <mergeCell ref="L2:M2"/>
    <mergeCell ref="N2:O2"/>
    <mergeCell ref="F5:G5"/>
    <mergeCell ref="H5:I5"/>
    <mergeCell ref="P1:Q1"/>
    <mergeCell ref="R1:S1"/>
    <mergeCell ref="T1:U1"/>
    <mergeCell ref="V1:W1"/>
    <mergeCell ref="X1:X8"/>
    <mergeCell ref="A2:A7"/>
    <mergeCell ref="B2:C7"/>
    <mergeCell ref="F2:G2"/>
    <mergeCell ref="H2:I2"/>
    <mergeCell ref="J2:K2"/>
    <mergeCell ref="P2:Q2"/>
    <mergeCell ref="R2:S2"/>
    <mergeCell ref="V2:W2"/>
    <mergeCell ref="F3:G3"/>
    <mergeCell ref="H3:I3"/>
    <mergeCell ref="J3:K3"/>
    <mergeCell ref="L3:M3"/>
    <mergeCell ref="N3:O3"/>
    <mergeCell ref="P3:Q3"/>
    <mergeCell ref="R3:S3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J5:K5"/>
    <mergeCell ref="L5:M5"/>
    <mergeCell ref="N5:O5"/>
    <mergeCell ref="P5:Q5"/>
    <mergeCell ref="R5:S5"/>
    <mergeCell ref="V5:W5"/>
    <mergeCell ref="T7:U7"/>
    <mergeCell ref="F6:G6"/>
    <mergeCell ref="H6:I6"/>
    <mergeCell ref="J6:K6"/>
    <mergeCell ref="L6:M6"/>
    <mergeCell ref="N6:O6"/>
    <mergeCell ref="P6:Q6"/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902777777777778" right="0.3902777777777778" top="0.7902777777777777" bottom="0.7902777777777777" header="0.5118055555555555" footer="0.5118055555555555"/>
  <pageSetup horizontalDpi="300" verticalDpi="300" orientation="landscape" paperSize="9" scale="90"/>
  <rowBreaks count="4" manualBreakCount="4">
    <brk id="96" max="255" man="1"/>
    <brk id="131" max="255" man="1"/>
    <brk id="157" max="255" man="1"/>
    <brk id="1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X33"/>
  <sheetViews>
    <sheetView showZeros="0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E31" sqref="AE3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1"/>
      <c r="B1" s="2" t="s">
        <v>0</v>
      </c>
      <c r="C1" s="2" t="s">
        <v>1</v>
      </c>
      <c r="D1" s="251" t="s">
        <v>2</v>
      </c>
      <c r="E1" s="3"/>
      <c r="F1" s="245" t="s">
        <v>3</v>
      </c>
      <c r="G1" s="245"/>
      <c r="H1" s="245" t="s">
        <v>161</v>
      </c>
      <c r="I1" s="245"/>
      <c r="J1" s="245" t="s">
        <v>5</v>
      </c>
      <c r="K1" s="245"/>
      <c r="L1" s="245" t="s">
        <v>162</v>
      </c>
      <c r="M1" s="245"/>
      <c r="N1" s="245" t="s">
        <v>7</v>
      </c>
      <c r="O1" s="245"/>
      <c r="P1" s="245" t="s">
        <v>8</v>
      </c>
      <c r="Q1" s="245"/>
      <c r="R1" s="246"/>
      <c r="S1" s="246"/>
      <c r="T1" s="245"/>
      <c r="U1" s="245"/>
      <c r="V1" s="245"/>
      <c r="W1" s="245"/>
      <c r="X1" s="247" t="s">
        <v>9</v>
      </c>
    </row>
    <row r="2" spans="1:24" ht="12.75" customHeight="1">
      <c r="A2" s="248"/>
      <c r="B2" s="249" t="s">
        <v>10</v>
      </c>
      <c r="C2" s="249"/>
      <c r="D2" s="251"/>
      <c r="E2" s="4">
        <v>9</v>
      </c>
      <c r="F2" s="241"/>
      <c r="G2" s="241"/>
      <c r="H2" s="244"/>
      <c r="I2" s="244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5"/>
      <c r="U2" s="5"/>
      <c r="V2" s="244"/>
      <c r="W2" s="244"/>
      <c r="X2" s="247"/>
    </row>
    <row r="3" spans="1:24" ht="12.75" customHeight="1">
      <c r="A3" s="248"/>
      <c r="B3" s="249"/>
      <c r="C3" s="249"/>
      <c r="D3" s="251"/>
      <c r="E3" s="6">
        <v>11</v>
      </c>
      <c r="F3" s="243"/>
      <c r="G3" s="243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7"/>
      <c r="U3" s="7"/>
      <c r="V3" s="241"/>
      <c r="W3" s="241"/>
      <c r="X3" s="247"/>
    </row>
    <row r="4" spans="1:24" ht="12.75" customHeight="1">
      <c r="A4" s="248"/>
      <c r="B4" s="249"/>
      <c r="C4" s="249"/>
      <c r="D4" s="251"/>
      <c r="E4" s="6">
        <v>13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7"/>
      <c r="U4" s="7"/>
      <c r="V4" s="241"/>
      <c r="W4" s="241"/>
      <c r="X4" s="247"/>
    </row>
    <row r="5" spans="1:24" ht="12.75" customHeight="1">
      <c r="A5" s="248"/>
      <c r="B5" s="249"/>
      <c r="C5" s="249"/>
      <c r="D5" s="251"/>
      <c r="E5" s="6">
        <v>15</v>
      </c>
      <c r="F5" s="243"/>
      <c r="G5" s="243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7"/>
      <c r="U5" s="7"/>
      <c r="V5" s="241"/>
      <c r="W5" s="241"/>
      <c r="X5" s="247"/>
    </row>
    <row r="6" spans="1:24" ht="12.75" customHeight="1">
      <c r="A6" s="248"/>
      <c r="B6" s="249"/>
      <c r="C6" s="249"/>
      <c r="D6" s="251"/>
      <c r="E6" s="6">
        <v>17</v>
      </c>
      <c r="F6" s="243"/>
      <c r="G6" s="243"/>
      <c r="H6" s="241"/>
      <c r="I6" s="241"/>
      <c r="J6" s="241"/>
      <c r="K6" s="241"/>
      <c r="L6" s="241" t="s">
        <v>11</v>
      </c>
      <c r="M6" s="241"/>
      <c r="N6" s="241"/>
      <c r="O6" s="241"/>
      <c r="P6" s="241"/>
      <c r="Q6" s="241"/>
      <c r="R6" s="241"/>
      <c r="S6" s="241"/>
      <c r="T6" s="7"/>
      <c r="U6" s="7"/>
      <c r="V6" s="241"/>
      <c r="W6" s="241"/>
      <c r="X6" s="247"/>
    </row>
    <row r="7" spans="1:24" ht="12.75" customHeight="1">
      <c r="A7" s="248"/>
      <c r="B7" s="249"/>
      <c r="C7" s="249"/>
      <c r="D7" s="251"/>
      <c r="E7" s="8" t="s">
        <v>12</v>
      </c>
      <c r="F7" s="242"/>
      <c r="G7" s="242"/>
      <c r="H7" s="242"/>
      <c r="I7" s="242"/>
      <c r="J7" s="241"/>
      <c r="K7" s="241"/>
      <c r="L7" s="241" t="s">
        <v>13</v>
      </c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7"/>
    </row>
    <row r="8" spans="1:24" ht="34.5" customHeight="1">
      <c r="A8" s="9"/>
      <c r="B8" s="175" t="s">
        <v>14</v>
      </c>
      <c r="C8" s="176"/>
      <c r="D8" s="251"/>
      <c r="E8" s="177"/>
      <c r="F8" s="72" t="s">
        <v>15</v>
      </c>
      <c r="G8" s="73" t="s">
        <v>16</v>
      </c>
      <c r="H8" s="72" t="s">
        <v>15</v>
      </c>
      <c r="I8" s="14" t="s">
        <v>16</v>
      </c>
      <c r="J8" s="72" t="s">
        <v>15</v>
      </c>
      <c r="K8" s="73" t="s">
        <v>16</v>
      </c>
      <c r="L8" s="13" t="s">
        <v>15</v>
      </c>
      <c r="M8" s="14" t="s">
        <v>16</v>
      </c>
      <c r="N8" s="13" t="s">
        <v>15</v>
      </c>
      <c r="O8" s="14" t="s">
        <v>16</v>
      </c>
      <c r="P8" s="13" t="s">
        <v>15</v>
      </c>
      <c r="Q8" s="14" t="s">
        <v>16</v>
      </c>
      <c r="R8" s="13" t="s">
        <v>15</v>
      </c>
      <c r="S8" s="14" t="s">
        <v>16</v>
      </c>
      <c r="T8" s="13" t="s">
        <v>15</v>
      </c>
      <c r="U8" s="14" t="s">
        <v>16</v>
      </c>
      <c r="V8" s="13" t="s">
        <v>15</v>
      </c>
      <c r="W8" s="14" t="s">
        <v>16</v>
      </c>
      <c r="X8" s="247"/>
    </row>
    <row r="9" spans="1:24" ht="12.75">
      <c r="A9" s="56" t="s">
        <v>17</v>
      </c>
      <c r="B9" s="178" t="str">
        <f>'Cupwertung Gesamt'!B9</f>
        <v>Schöttl Anna</v>
      </c>
      <c r="C9" s="178" t="str">
        <f>'Cupwertung Gesamt'!C9</f>
        <v>RC ARBÖ ANF Mazda Eder Walding</v>
      </c>
      <c r="D9" s="179"/>
      <c r="E9" s="180">
        <f>'Cupwertung Gesamt'!E9</f>
        <v>27</v>
      </c>
      <c r="F9" s="24">
        <f>'Cupwertung Gesamt'!F9</f>
        <v>1</v>
      </c>
      <c r="G9" s="181">
        <f>'Cupwertung Gesamt'!G9</f>
        <v>10</v>
      </c>
      <c r="H9" s="182" t="str">
        <f>'Cupwertung Gesamt'!H9</f>
        <v>*)</v>
      </c>
      <c r="I9" s="183">
        <f>'Cupwertung Gesamt'!I9</f>
        <v>0</v>
      </c>
      <c r="J9" s="24">
        <f>'Cupwertung Gesamt'!J9</f>
        <v>1</v>
      </c>
      <c r="K9" s="184">
        <f>'Cupwertung Gesamt'!K9</f>
        <v>9</v>
      </c>
      <c r="L9" s="22" t="str">
        <f>'Cupwertung Gesamt'!L9</f>
        <v>x</v>
      </c>
      <c r="M9" s="181">
        <f>'Cupwertung Gesamt'!M9</f>
        <v>0</v>
      </c>
      <c r="N9" s="22">
        <f>'Cupwertung Gesamt'!N9</f>
        <v>2</v>
      </c>
      <c r="O9" s="181">
        <f>'Cupwertung Gesamt'!O9</f>
        <v>8</v>
      </c>
      <c r="P9" s="22" t="str">
        <f>'Cupwertung Gesamt'!P9</f>
        <v>x</v>
      </c>
      <c r="Q9" s="181">
        <f>'Cupwertung Gesamt'!Q9</f>
        <v>0</v>
      </c>
      <c r="R9" s="22">
        <f>'Cupwertung Gesamt'!R9</f>
        <v>0</v>
      </c>
      <c r="S9" s="181">
        <f>'Cupwertung Gesamt'!S9</f>
        <v>0</v>
      </c>
      <c r="T9" s="22"/>
      <c r="U9" s="181"/>
      <c r="V9" s="22"/>
      <c r="W9" s="181"/>
      <c r="X9" s="28">
        <f>'Cupwertung Gesamt'!X9</f>
        <v>0</v>
      </c>
    </row>
    <row r="10" spans="1:24" ht="12.75">
      <c r="A10" s="56" t="s">
        <v>21</v>
      </c>
      <c r="B10" s="185" t="str">
        <f>'Cupwertung Gesamt'!B10</f>
        <v>Bergthaler Lea</v>
      </c>
      <c r="C10" s="112" t="str">
        <f>'Cupwertung Gesamt'!C10</f>
        <v>RC ARBÖ  Grassinger Lambach</v>
      </c>
      <c r="D10" s="186"/>
      <c r="E10" s="35">
        <f>'Cupwertung Gesamt'!E10</f>
        <v>17</v>
      </c>
      <c r="F10" s="29">
        <f>'Cupwertung Gesamt'!F10</f>
        <v>2</v>
      </c>
      <c r="G10" s="41">
        <f>'Cupwertung Gesamt'!G10</f>
        <v>8</v>
      </c>
      <c r="H10" s="187" t="str">
        <f>'Cupwertung Gesamt'!H10</f>
        <v>*)</v>
      </c>
      <c r="I10" s="43">
        <f>'Cupwertung Gesamt'!I10</f>
        <v>0</v>
      </c>
      <c r="J10" s="29" t="str">
        <f>'Cupwertung Gesamt'!J10</f>
        <v>x</v>
      </c>
      <c r="K10" s="31">
        <f>'Cupwertung Gesamt'!K10</f>
        <v>0</v>
      </c>
      <c r="L10" s="29" t="str">
        <f>'Cupwertung Gesamt'!L10</f>
        <v>x</v>
      </c>
      <c r="M10" s="31">
        <f>'Cupwertung Gesamt'!M10</f>
        <v>0</v>
      </c>
      <c r="N10" s="29">
        <f>'Cupwertung Gesamt'!N10</f>
        <v>1</v>
      </c>
      <c r="O10" s="31">
        <f>'Cupwertung Gesamt'!O10</f>
        <v>9</v>
      </c>
      <c r="P10" s="29" t="str">
        <f>'Cupwertung Gesamt'!P10</f>
        <v>x</v>
      </c>
      <c r="Q10" s="31">
        <f>'Cupwertung Gesamt'!Q10</f>
        <v>0</v>
      </c>
      <c r="R10" s="29">
        <f>'Cupwertung Gesamt'!R10</f>
        <v>0</v>
      </c>
      <c r="S10" s="31">
        <f>'Cupwertung Gesamt'!S10</f>
        <v>0</v>
      </c>
      <c r="T10" s="29"/>
      <c r="U10" s="31"/>
      <c r="V10" s="29"/>
      <c r="W10" s="31"/>
      <c r="X10" s="35">
        <f>'Cupwertung Gesamt'!X10</f>
        <v>0</v>
      </c>
    </row>
    <row r="11" spans="1:24" ht="12.75">
      <c r="A11" s="56" t="s">
        <v>24</v>
      </c>
      <c r="B11" s="185" t="str">
        <f>'Cupwertung Gesamt'!B11</f>
        <v>Pühringer Jana</v>
      </c>
      <c r="C11" s="112" t="str">
        <f>'Cupwertung Gesamt'!C11</f>
        <v>SK Kleinzell</v>
      </c>
      <c r="D11" s="186"/>
      <c r="E11" s="188">
        <f>'Cupwertung Gesamt'!E11</f>
        <v>7</v>
      </c>
      <c r="F11" s="29" t="str">
        <f>'Cupwertung Gesamt'!F11</f>
        <v>x</v>
      </c>
      <c r="G11" s="31">
        <f>'Cupwertung Gesamt'!G11</f>
        <v>0</v>
      </c>
      <c r="H11" s="40">
        <f>'Cupwertung Gesamt'!H11</f>
        <v>2</v>
      </c>
      <c r="I11" s="32">
        <f>'Cupwertung Gesamt'!I11</f>
        <v>7</v>
      </c>
      <c r="J11" s="36" t="str">
        <f>'Cupwertung Gesamt'!J11</f>
        <v>*)</v>
      </c>
      <c r="K11" s="31">
        <f>'Cupwertung Gesamt'!K11</f>
        <v>0</v>
      </c>
      <c r="L11" s="36" t="str">
        <f>'Cupwertung Gesamt'!L11</f>
        <v>x</v>
      </c>
      <c r="M11" s="189">
        <f>'Cupwertung Gesamt'!M11</f>
        <v>0</v>
      </c>
      <c r="N11" s="36" t="str">
        <f>'Cupwertung Gesamt'!N11</f>
        <v>x</v>
      </c>
      <c r="O11" s="189">
        <f>'Cupwertung Gesamt'!O11</f>
        <v>0</v>
      </c>
      <c r="P11" s="36" t="str">
        <f>'Cupwertung Gesamt'!P11</f>
        <v>x</v>
      </c>
      <c r="Q11" s="189">
        <f>'Cupwertung Gesamt'!Q11</f>
        <v>0</v>
      </c>
      <c r="R11" s="36">
        <f>'Cupwertung Gesamt'!R11</f>
        <v>0</v>
      </c>
      <c r="S11" s="189">
        <f>'Cupwertung Gesamt'!S11</f>
        <v>0</v>
      </c>
      <c r="T11" s="36"/>
      <c r="U11" s="189"/>
      <c r="V11" s="36"/>
      <c r="W11" s="189"/>
      <c r="X11" s="35">
        <f>'Cupwertung Gesamt'!X11</f>
        <v>0</v>
      </c>
    </row>
    <row r="12" spans="1:24" ht="12.75">
      <c r="A12" s="56" t="s">
        <v>27</v>
      </c>
      <c r="B12" s="190">
        <f>'Cupwertung Gesamt'!B12</f>
        <v>0</v>
      </c>
      <c r="C12" s="190">
        <f>'Cupwertung Gesamt'!C12</f>
        <v>0</v>
      </c>
      <c r="D12" s="186"/>
      <c r="E12" s="35">
        <f>'Cupwertung Gesamt'!E12</f>
        <v>0</v>
      </c>
      <c r="F12" s="29">
        <f>'Cupwertung Gesamt'!F12</f>
        <v>0</v>
      </c>
      <c r="G12" s="31">
        <f>'Cupwertung Gesamt'!G12</f>
        <v>0</v>
      </c>
      <c r="H12" s="40"/>
      <c r="I12" s="32">
        <f>'Cupwertung Gesamt'!I12</f>
        <v>0</v>
      </c>
      <c r="J12" s="29">
        <f>'Cupwertung Gesamt'!J12</f>
        <v>0</v>
      </c>
      <c r="K12" s="31">
        <f>'Cupwertung Gesamt'!K12</f>
        <v>0</v>
      </c>
      <c r="L12" s="29">
        <f>'Cupwertung Gesamt'!L12</f>
        <v>0</v>
      </c>
      <c r="M12" s="31">
        <f>'Cupwertung Gesamt'!M12</f>
        <v>0</v>
      </c>
      <c r="N12" s="29">
        <f>'Cupwertung Gesamt'!N12</f>
        <v>0</v>
      </c>
      <c r="O12" s="31">
        <f>'Cupwertung Gesamt'!O12</f>
        <v>0</v>
      </c>
      <c r="P12" s="29">
        <f>'Cupwertung Gesamt'!P12</f>
        <v>0</v>
      </c>
      <c r="Q12" s="31">
        <f>'Cupwertung Gesamt'!Q12</f>
        <v>0</v>
      </c>
      <c r="R12" s="29">
        <f>'Cupwertung Gesamt'!R12</f>
        <v>0</v>
      </c>
      <c r="S12" s="31">
        <f>'Cupwertung Gesamt'!S12</f>
        <v>0</v>
      </c>
      <c r="T12" s="29"/>
      <c r="U12" s="31"/>
      <c r="V12" s="29"/>
      <c r="W12" s="31"/>
      <c r="X12" s="35">
        <f>'Cupwertung Gesamt'!X12</f>
        <v>0</v>
      </c>
    </row>
    <row r="13" spans="1:24" ht="12.75">
      <c r="A13" s="56" t="s">
        <v>28</v>
      </c>
      <c r="B13" s="185">
        <f>'Cupwertung Gesamt'!B13</f>
        <v>0</v>
      </c>
      <c r="C13" s="112">
        <f>'Cupwertung Gesamt'!C13</f>
        <v>0</v>
      </c>
      <c r="D13" s="186"/>
      <c r="E13" s="35">
        <f>'Cupwertung Gesamt'!E13</f>
        <v>0</v>
      </c>
      <c r="F13" s="29">
        <f>'Cupwertung Gesamt'!F13</f>
        <v>0</v>
      </c>
      <c r="G13" s="31">
        <f>'Cupwertung Gesamt'!G13</f>
        <v>0</v>
      </c>
      <c r="H13" s="29"/>
      <c r="I13" s="32">
        <f>'Cupwertung Gesamt'!I13</f>
        <v>0</v>
      </c>
      <c r="J13" s="37">
        <f>'Cupwertung Gesamt'!J13</f>
        <v>0</v>
      </c>
      <c r="K13" s="184">
        <f>'Cupwertung Gesamt'!K13</f>
        <v>0</v>
      </c>
      <c r="L13" s="29">
        <f>'Cupwertung Gesamt'!L13</f>
        <v>0</v>
      </c>
      <c r="M13" s="31">
        <f>'Cupwertung Gesamt'!M13</f>
        <v>0</v>
      </c>
      <c r="N13" s="29">
        <f>'Cupwertung Gesamt'!N13</f>
        <v>0</v>
      </c>
      <c r="O13" s="31">
        <f>'Cupwertung Gesamt'!O13</f>
        <v>0</v>
      </c>
      <c r="P13" s="29">
        <f>'Cupwertung Gesamt'!P13</f>
        <v>0</v>
      </c>
      <c r="Q13" s="31">
        <f>'Cupwertung Gesamt'!Q13</f>
        <v>0</v>
      </c>
      <c r="R13" s="29">
        <f>'Cupwertung Gesamt'!R13</f>
        <v>0</v>
      </c>
      <c r="S13" s="31">
        <f>'Cupwertung Gesamt'!S13</f>
        <v>0</v>
      </c>
      <c r="T13" s="29"/>
      <c r="U13" s="31"/>
      <c r="V13" s="29"/>
      <c r="W13" s="31"/>
      <c r="X13" s="35">
        <f>'Cupwertung Gesamt'!X13</f>
        <v>0</v>
      </c>
    </row>
    <row r="14" spans="1:24" ht="12.75">
      <c r="A14" s="17" t="s">
        <v>29</v>
      </c>
      <c r="B14" s="38">
        <f>'Cupwertung Gesamt'!B14</f>
        <v>0</v>
      </c>
      <c r="C14" s="111">
        <f>'Cupwertung Gesamt'!C14</f>
        <v>0</v>
      </c>
      <c r="D14" s="186">
        <v>0</v>
      </c>
      <c r="E14" s="76">
        <f>'Cupwertung Gesamt'!E14</f>
        <v>0</v>
      </c>
      <c r="F14" s="29">
        <f>'Cupwertung Gesamt'!F14</f>
        <v>0</v>
      </c>
      <c r="G14" s="31">
        <f>'Cupwertung Gesamt'!G14</f>
        <v>0</v>
      </c>
      <c r="H14" s="29"/>
      <c r="I14" s="32">
        <f>'Cupwertung Gesamt'!I14</f>
        <v>0</v>
      </c>
      <c r="J14" s="37">
        <f>'Cupwertung Gesamt'!J14</f>
        <v>0</v>
      </c>
      <c r="K14" s="184">
        <f>'Cupwertung Gesamt'!K14</f>
        <v>0</v>
      </c>
      <c r="L14" s="29">
        <f>'Cupwertung Gesamt'!L14</f>
        <v>0</v>
      </c>
      <c r="M14" s="184">
        <f>'Cupwertung Gesamt'!M14</f>
        <v>0</v>
      </c>
      <c r="N14" s="37">
        <f>'Cupwertung Gesamt'!N14</f>
        <v>0</v>
      </c>
      <c r="O14" s="184">
        <f>'Cupwertung Gesamt'!O14</f>
        <v>0</v>
      </c>
      <c r="P14" s="37">
        <f>'Cupwertung Gesamt'!P14</f>
        <v>0</v>
      </c>
      <c r="Q14" s="184">
        <f>'Cupwertung Gesamt'!Q14</f>
        <v>0</v>
      </c>
      <c r="R14" s="37">
        <f>'Cupwertung Gesamt'!R14</f>
        <v>0</v>
      </c>
      <c r="S14" s="184">
        <f>'Cupwertung Gesamt'!S14</f>
        <v>0</v>
      </c>
      <c r="T14" s="37"/>
      <c r="U14" s="184"/>
      <c r="V14" s="37"/>
      <c r="W14" s="184"/>
      <c r="X14" s="35">
        <f>'Cupwertung Gesamt'!X14</f>
        <v>0</v>
      </c>
    </row>
    <row r="15" spans="1:24" ht="12.75">
      <c r="A15" s="17" t="s">
        <v>30</v>
      </c>
      <c r="B15" s="38">
        <f>'Cupwertung Gesamt'!B15</f>
        <v>0</v>
      </c>
      <c r="C15" s="111">
        <f>'Cupwertung Gesamt'!C15</f>
        <v>0</v>
      </c>
      <c r="D15" s="186"/>
      <c r="E15" s="76">
        <f>'Cupwertung Gesamt'!E15</f>
        <v>0</v>
      </c>
      <c r="F15" s="29">
        <f>'Cupwertung Gesamt'!F15</f>
        <v>0</v>
      </c>
      <c r="G15" s="31">
        <f>'Cupwertung Gesamt'!G15</f>
        <v>0</v>
      </c>
      <c r="H15" s="37"/>
      <c r="I15" s="32">
        <f>'Cupwertung Gesamt'!I15</f>
        <v>0</v>
      </c>
      <c r="J15" s="37">
        <f>'Cupwertung Gesamt'!J15</f>
        <v>0</v>
      </c>
      <c r="K15" s="184">
        <f>'Cupwertung Gesamt'!K15</f>
        <v>0</v>
      </c>
      <c r="L15" s="29">
        <f>'Cupwertung Gesamt'!L15</f>
        <v>0</v>
      </c>
      <c r="M15" s="184">
        <f>'Cupwertung Gesamt'!M15</f>
        <v>0</v>
      </c>
      <c r="N15" s="37"/>
      <c r="O15" s="184">
        <f>'Cupwertung Gesamt'!O15</f>
        <v>0</v>
      </c>
      <c r="P15" s="37">
        <f>'Cupwertung Gesamt'!P15</f>
        <v>0</v>
      </c>
      <c r="Q15" s="184">
        <f>'Cupwertung Gesamt'!Q15</f>
        <v>0</v>
      </c>
      <c r="R15" s="37">
        <f>'Cupwertung Gesamt'!R15</f>
        <v>0</v>
      </c>
      <c r="S15" s="184">
        <f>'Cupwertung Gesamt'!S15</f>
        <v>0</v>
      </c>
      <c r="T15" s="37"/>
      <c r="U15" s="184"/>
      <c r="V15" s="37"/>
      <c r="W15" s="184"/>
      <c r="X15" s="35">
        <f>'Cupwertung Gesamt'!X15</f>
        <v>0</v>
      </c>
    </row>
    <row r="16" spans="1:24" ht="12.75">
      <c r="A16" s="44"/>
      <c r="B16" s="107"/>
      <c r="C16" s="107"/>
      <c r="D16" s="191">
        <v>0</v>
      </c>
      <c r="E16" s="47">
        <v>0</v>
      </c>
      <c r="F16" s="81"/>
      <c r="G16" s="108"/>
      <c r="H16" s="50"/>
      <c r="I16" s="108"/>
      <c r="J16" s="81"/>
      <c r="K16" s="108"/>
      <c r="L16" s="81"/>
      <c r="M16" s="108"/>
      <c r="N16" s="81"/>
      <c r="O16" s="108"/>
      <c r="P16" s="81"/>
      <c r="Q16" s="108"/>
      <c r="R16" s="81"/>
      <c r="S16" s="108"/>
      <c r="T16" s="81"/>
      <c r="U16" s="108"/>
      <c r="V16" s="81"/>
      <c r="W16" s="108"/>
      <c r="X16" s="35">
        <f>'Cupwertung Gesamt'!X16</f>
        <v>0</v>
      </c>
    </row>
    <row r="17" spans="1:24" ht="12.75">
      <c r="A17" s="17" t="s">
        <v>17</v>
      </c>
      <c r="B17" s="38" t="str">
        <f>'Cupwertung Gesamt'!B17</f>
        <v>Wieser Julian</v>
      </c>
      <c r="C17" s="38" t="str">
        <f>'Cupwertung Gesamt'!C17</f>
        <v>Bike Team Kaiser</v>
      </c>
      <c r="D17" s="55">
        <v>0</v>
      </c>
      <c r="E17" s="35">
        <f>'Cupwertung Gesamt'!E17</f>
        <v>74</v>
      </c>
      <c r="F17" s="29">
        <f>'Cupwertung Gesamt'!F17</f>
        <v>4</v>
      </c>
      <c r="G17" s="33">
        <f>'Cupwertung Gesamt'!G17</f>
        <v>11</v>
      </c>
      <c r="H17" s="29">
        <f>'Cupwertung Gesamt'!H17</f>
        <v>5</v>
      </c>
      <c r="I17" s="33">
        <f>'Cupwertung Gesamt'!I17</f>
        <v>14</v>
      </c>
      <c r="J17" s="29">
        <f>'Cupwertung Gesamt'!J17</f>
        <v>1</v>
      </c>
      <c r="K17" s="33">
        <f>'Cupwertung Gesamt'!K17</f>
        <v>18</v>
      </c>
      <c r="L17" s="29">
        <f>'Cupwertung Gesamt'!L17</f>
        <v>6</v>
      </c>
      <c r="M17" s="33">
        <f>'Cupwertung Gesamt'!M17</f>
        <v>13</v>
      </c>
      <c r="N17" s="29" t="str">
        <f>'Cupwertung Gesamt'!N17</f>
        <v>4*)</v>
      </c>
      <c r="O17" s="33">
        <f>'Cupwertung Gesamt'!O17</f>
        <v>0</v>
      </c>
      <c r="P17" s="29">
        <f>'Cupwertung Gesamt'!P17</f>
        <v>2</v>
      </c>
      <c r="Q17" s="33">
        <f>'Cupwertung Gesamt'!Q17</f>
        <v>18</v>
      </c>
      <c r="R17" s="29">
        <f>'Cupwertung Gesamt'!R17</f>
        <v>0</v>
      </c>
      <c r="S17" s="33">
        <f>'Cupwertung Gesamt'!S17</f>
        <v>0</v>
      </c>
      <c r="T17" s="29"/>
      <c r="U17" s="33"/>
      <c r="V17" s="29"/>
      <c r="W17" s="33"/>
      <c r="X17" s="35">
        <f>'Cupwertung Gesamt'!X17</f>
        <v>8</v>
      </c>
    </row>
    <row r="18" spans="1:24" ht="12.75">
      <c r="A18" s="17" t="s">
        <v>21</v>
      </c>
      <c r="B18" s="38" t="str">
        <f>'Cupwertung Gesamt'!B18</f>
        <v>Mayr Jonas</v>
      </c>
      <c r="C18" s="38" t="str">
        <f>'Cupwertung Gesamt'!C18</f>
        <v>Bike Team Kaiser</v>
      </c>
      <c r="D18" s="55">
        <v>0</v>
      </c>
      <c r="E18" s="35">
        <f>'Cupwertung Gesamt'!E18</f>
        <v>70</v>
      </c>
      <c r="F18" s="29">
        <f>'Cupwertung Gesamt'!F18</f>
        <v>2</v>
      </c>
      <c r="G18" s="33">
        <f>'Cupwertung Gesamt'!G18</f>
        <v>14</v>
      </c>
      <c r="H18" s="29">
        <f>'Cupwertung Gesamt'!H18</f>
        <v>6</v>
      </c>
      <c r="I18" s="33">
        <f>'Cupwertung Gesamt'!I18</f>
        <v>13</v>
      </c>
      <c r="J18" s="29">
        <f>'Cupwertung Gesamt'!J18</f>
        <v>4</v>
      </c>
      <c r="K18" s="33">
        <f>'Cupwertung Gesamt'!K18</f>
        <v>13</v>
      </c>
      <c r="L18" s="29" t="str">
        <f>'Cupwertung Gesamt'!L18</f>
        <v>23*)</v>
      </c>
      <c r="M18" s="33">
        <f>'Cupwertung Gesamt'!M18</f>
        <v>0</v>
      </c>
      <c r="N18" s="29">
        <f>'Cupwertung Gesamt'!N18</f>
        <v>1</v>
      </c>
      <c r="O18" s="33">
        <f>'Cupwertung Gesamt'!O18</f>
        <v>14</v>
      </c>
      <c r="P18" s="29">
        <f>'Cupwertung Gesamt'!P18</f>
        <v>3</v>
      </c>
      <c r="Q18" s="33">
        <f>'Cupwertung Gesamt'!Q18</f>
        <v>16</v>
      </c>
      <c r="R18" s="29">
        <f>'Cupwertung Gesamt'!R18</f>
        <v>0</v>
      </c>
      <c r="S18" s="33">
        <f>'Cupwertung Gesamt'!S18</f>
        <v>0</v>
      </c>
      <c r="T18" s="29"/>
      <c r="U18" s="33"/>
      <c r="V18" s="29"/>
      <c r="W18" s="33"/>
      <c r="X18" s="35">
        <f>'Cupwertung Gesamt'!X18</f>
        <v>0</v>
      </c>
    </row>
    <row r="19" spans="1:24" ht="12.75">
      <c r="A19" s="17" t="s">
        <v>24</v>
      </c>
      <c r="B19" s="38" t="str">
        <f>'Cupwertung Gesamt'!B19</f>
        <v>Tatzreiter Tobias</v>
      </c>
      <c r="C19" s="38" t="str">
        <f>'Cupwertung Gesamt'!C19</f>
        <v>Bike Team Kaiser</v>
      </c>
      <c r="D19" s="55">
        <v>0</v>
      </c>
      <c r="E19" s="35">
        <f>'Cupwertung Gesamt'!E19</f>
        <v>70</v>
      </c>
      <c r="F19" s="29">
        <f>'Cupwertung Gesamt'!F19</f>
        <v>3</v>
      </c>
      <c r="G19" s="33">
        <f>'Cupwertung Gesamt'!G19</f>
        <v>12</v>
      </c>
      <c r="H19" s="29" t="str">
        <f>'Cupwertung Gesamt'!H19</f>
        <v>*)</v>
      </c>
      <c r="I19" s="33">
        <f>'Cupwertung Gesamt'!I19</f>
        <v>0</v>
      </c>
      <c r="J19" s="29">
        <f>'Cupwertung Gesamt'!J19</f>
        <v>2</v>
      </c>
      <c r="K19" s="33">
        <f>'Cupwertung Gesamt'!K19</f>
        <v>16</v>
      </c>
      <c r="L19" s="29">
        <f>'Cupwertung Gesamt'!L19</f>
        <v>7</v>
      </c>
      <c r="M19" s="33">
        <f>'Cupwertung Gesamt'!M19</f>
        <v>12</v>
      </c>
      <c r="N19" s="29">
        <f>'Cupwertung Gesamt'!N19</f>
        <v>3</v>
      </c>
      <c r="O19" s="33">
        <f>'Cupwertung Gesamt'!O19</f>
        <v>10</v>
      </c>
      <c r="P19" s="29">
        <f>'Cupwertung Gesamt'!P19</f>
        <v>1</v>
      </c>
      <c r="Q19" s="33">
        <f>'Cupwertung Gesamt'!Q19</f>
        <v>20</v>
      </c>
      <c r="R19" s="29">
        <f>'Cupwertung Gesamt'!R19</f>
        <v>0</v>
      </c>
      <c r="S19" s="33">
        <f>'Cupwertung Gesamt'!S19</f>
        <v>0</v>
      </c>
      <c r="T19" s="29"/>
      <c r="U19" s="33"/>
      <c r="V19" s="29"/>
      <c r="W19" s="33"/>
      <c r="X19" s="35">
        <f>'Cupwertung Gesamt'!X19</f>
        <v>0</v>
      </c>
    </row>
    <row r="20" spans="1:24" ht="12.75">
      <c r="A20" s="17" t="s">
        <v>27</v>
      </c>
      <c r="B20" s="38" t="str">
        <f>'Cupwertung Gesamt'!B20</f>
        <v>Rauschal Severin</v>
      </c>
      <c r="C20" s="38" t="str">
        <f>'Cupwertung Gesamt'!C20</f>
        <v>RC ARBÖ ANF Mazda Eder Walding</v>
      </c>
      <c r="D20" s="55">
        <v>0</v>
      </c>
      <c r="E20" s="35">
        <f>'Cupwertung Gesamt'!E20</f>
        <v>44</v>
      </c>
      <c r="F20" s="29">
        <f>'Cupwertung Gesamt'!F20</f>
        <v>1</v>
      </c>
      <c r="G20" s="33">
        <f>'Cupwertung Gesamt'!G20</f>
        <v>16</v>
      </c>
      <c r="H20" s="29">
        <f>'Cupwertung Gesamt'!H20</f>
        <v>4</v>
      </c>
      <c r="I20" s="33">
        <f>'Cupwertung Gesamt'!I20</f>
        <v>15</v>
      </c>
      <c r="J20" s="29" t="str">
        <f>'Cupwertung Gesamt'!J20</f>
        <v>*)</v>
      </c>
      <c r="K20" s="33">
        <f>'Cupwertung Gesamt'!K20</f>
        <v>0</v>
      </c>
      <c r="L20" s="29" t="str">
        <f>'Cupwertung Gesamt'!L20</f>
        <v>x</v>
      </c>
      <c r="M20" s="33">
        <f>'Cupwertung Gesamt'!M20</f>
        <v>0</v>
      </c>
      <c r="N20" s="29" t="str">
        <f>'Cupwertung Gesamt'!N20</f>
        <v>x</v>
      </c>
      <c r="O20" s="33">
        <f>'Cupwertung Gesamt'!O20</f>
        <v>0</v>
      </c>
      <c r="P20" s="29">
        <f>'Cupwertung Gesamt'!P20</f>
        <v>6</v>
      </c>
      <c r="Q20" s="33">
        <f>'Cupwertung Gesamt'!Q20</f>
        <v>13</v>
      </c>
      <c r="R20" s="29">
        <f>'Cupwertung Gesamt'!R20</f>
        <v>0</v>
      </c>
      <c r="S20" s="33">
        <f>'Cupwertung Gesamt'!S20</f>
        <v>0</v>
      </c>
      <c r="T20" s="29"/>
      <c r="U20" s="33"/>
      <c r="V20" s="29"/>
      <c r="W20" s="33"/>
      <c r="X20" s="35">
        <f>'Cupwertung Gesamt'!X20</f>
        <v>0</v>
      </c>
    </row>
    <row r="21" spans="1:24" ht="12.75">
      <c r="A21" s="17" t="s">
        <v>28</v>
      </c>
      <c r="B21" s="38" t="str">
        <f>'Cupwertung Gesamt'!B21</f>
        <v>Kößler Christoph</v>
      </c>
      <c r="C21" s="38" t="str">
        <f>'Cupwertung Gesamt'!C21</f>
        <v>Bike Team Kaiser</v>
      </c>
      <c r="D21" s="55">
        <v>0</v>
      </c>
      <c r="E21" s="35">
        <f>'Cupwertung Gesamt'!E21</f>
        <v>41</v>
      </c>
      <c r="F21" s="29">
        <f>'Cupwertung Gesamt'!F21</f>
        <v>5</v>
      </c>
      <c r="G21" s="33">
        <f>'Cupwertung Gesamt'!G21</f>
        <v>10</v>
      </c>
      <c r="H21" s="29" t="str">
        <f>'Cupwertung Gesamt'!H21</f>
        <v>*)</v>
      </c>
      <c r="I21" s="33">
        <f>'Cupwertung Gesamt'!I21</f>
        <v>0</v>
      </c>
      <c r="J21" s="29">
        <f>'Cupwertung Gesamt'!J21</f>
        <v>8</v>
      </c>
      <c r="K21" s="33">
        <f>'Cupwertung Gesamt'!K21</f>
        <v>9</v>
      </c>
      <c r="L21" s="29">
        <f>'Cupwertung Gesamt'!L21</f>
        <v>22</v>
      </c>
      <c r="M21" s="33">
        <f>'Cupwertung Gesamt'!M21</f>
        <v>0</v>
      </c>
      <c r="N21" s="29">
        <f>'Cupwertung Gesamt'!N21</f>
        <v>5</v>
      </c>
      <c r="O21" s="33">
        <f>'Cupwertung Gesamt'!O21</f>
        <v>7</v>
      </c>
      <c r="P21" s="29">
        <f>'Cupwertung Gesamt'!P21</f>
        <v>4</v>
      </c>
      <c r="Q21" s="33">
        <f>'Cupwertung Gesamt'!Q21</f>
        <v>15</v>
      </c>
      <c r="R21" s="29">
        <f>'Cupwertung Gesamt'!R21</f>
        <v>0</v>
      </c>
      <c r="S21" s="33">
        <f>'Cupwertung Gesamt'!S21</f>
        <v>0</v>
      </c>
      <c r="T21" s="29"/>
      <c r="U21" s="33"/>
      <c r="V21" s="29"/>
      <c r="W21" s="33"/>
      <c r="X21" s="35">
        <f>'Cupwertung Gesamt'!X21</f>
        <v>0</v>
      </c>
    </row>
    <row r="22" spans="1:24" ht="12.75">
      <c r="A22" s="17" t="s">
        <v>29</v>
      </c>
      <c r="B22" s="38" t="str">
        <f>'Cupwertung Gesamt'!B22</f>
        <v>Kosch Johannes</v>
      </c>
      <c r="C22" s="38" t="str">
        <f>'Cupwertung Gesamt'!C22</f>
        <v>RCN Rochelt Niederneukirchen</v>
      </c>
      <c r="D22" s="55">
        <v>0</v>
      </c>
      <c r="E22" s="35">
        <f>'Cupwertung Gesamt'!E22</f>
        <v>35</v>
      </c>
      <c r="F22" s="29">
        <f>'Cupwertung Gesamt'!F22</f>
        <v>6</v>
      </c>
      <c r="G22" s="33">
        <f>'Cupwertung Gesamt'!G22</f>
        <v>9</v>
      </c>
      <c r="H22" s="29" t="str">
        <f>'Cupwertung Gesamt'!H22</f>
        <v>*)</v>
      </c>
      <c r="I22" s="33">
        <f>'Cupwertung Gesamt'!I22</f>
        <v>0</v>
      </c>
      <c r="J22" s="29" t="str">
        <f>'Cupwertung Gesamt'!J22</f>
        <v>x</v>
      </c>
      <c r="K22" s="33">
        <f>'Cupwertung Gesamt'!K22</f>
        <v>0</v>
      </c>
      <c r="L22" s="29" t="str">
        <f>'Cupwertung Gesamt'!L22</f>
        <v>x</v>
      </c>
      <c r="M22" s="33">
        <f>'Cupwertung Gesamt'!M22</f>
        <v>0</v>
      </c>
      <c r="N22" s="29">
        <f>'Cupwertung Gesamt'!N22</f>
        <v>2</v>
      </c>
      <c r="O22" s="33">
        <f>'Cupwertung Gesamt'!O22</f>
        <v>12</v>
      </c>
      <c r="P22" s="29">
        <f>'Cupwertung Gesamt'!P22</f>
        <v>5</v>
      </c>
      <c r="Q22" s="33">
        <f>'Cupwertung Gesamt'!Q22</f>
        <v>14</v>
      </c>
      <c r="R22" s="29">
        <f>'Cupwertung Gesamt'!R22</f>
        <v>0</v>
      </c>
      <c r="S22" s="33">
        <f>'Cupwertung Gesamt'!S22</f>
        <v>0</v>
      </c>
      <c r="T22" s="29"/>
      <c r="U22" s="33"/>
      <c r="V22" s="29"/>
      <c r="W22" s="33"/>
      <c r="X22" s="35">
        <f>'Cupwertung Gesamt'!X22</f>
        <v>0</v>
      </c>
    </row>
    <row r="23" spans="1:24" ht="12.75">
      <c r="A23" s="17" t="s">
        <v>30</v>
      </c>
      <c r="B23" s="38" t="str">
        <f>'Cupwertung Gesamt'!B23</f>
        <v>Baumann Timo</v>
      </c>
      <c r="C23" s="38" t="str">
        <f>'Cupwertung Gesamt'!C23</f>
        <v>SK Kleinzell</v>
      </c>
      <c r="D23" s="55">
        <v>0</v>
      </c>
      <c r="E23" s="35">
        <f>'Cupwertung Gesamt'!E23</f>
        <v>11</v>
      </c>
      <c r="F23" s="29" t="str">
        <f>'Cupwertung Gesamt'!F23</f>
        <v>*)</v>
      </c>
      <c r="G23" s="33">
        <f>'Cupwertung Gesamt'!G23</f>
        <v>0</v>
      </c>
      <c r="H23" s="29">
        <f>'Cupwertung Gesamt'!H23</f>
        <v>8</v>
      </c>
      <c r="I23" s="33">
        <f>'Cupwertung Gesamt'!I23</f>
        <v>11</v>
      </c>
      <c r="J23" s="29" t="str">
        <f>'Cupwertung Gesamt'!J23</f>
        <v>x</v>
      </c>
      <c r="K23" s="33">
        <f>'Cupwertung Gesamt'!K23</f>
        <v>0</v>
      </c>
      <c r="L23" s="29" t="str">
        <f>'Cupwertung Gesamt'!L23</f>
        <v>x</v>
      </c>
      <c r="M23" s="33">
        <f>'Cupwertung Gesamt'!M23</f>
        <v>0</v>
      </c>
      <c r="N23" s="29" t="str">
        <f>'Cupwertung Gesamt'!N23</f>
        <v>x</v>
      </c>
      <c r="O23" s="33">
        <f>'Cupwertung Gesamt'!O23</f>
        <v>0</v>
      </c>
      <c r="P23" s="29" t="str">
        <f>'Cupwertung Gesamt'!P23</f>
        <v>x</v>
      </c>
      <c r="Q23" s="33">
        <f>'Cupwertung Gesamt'!Q23</f>
        <v>0</v>
      </c>
      <c r="R23" s="29">
        <f>'Cupwertung Gesamt'!R23</f>
        <v>0</v>
      </c>
      <c r="S23" s="33">
        <f>'Cupwertung Gesamt'!S23</f>
        <v>0</v>
      </c>
      <c r="T23" s="29"/>
      <c r="U23" s="33"/>
      <c r="V23" s="29"/>
      <c r="W23" s="33"/>
      <c r="X23" s="35">
        <f>'Cupwertung Gesamt'!X23</f>
        <v>0</v>
      </c>
    </row>
    <row r="24" spans="1:24" ht="12.75">
      <c r="A24" s="17" t="s">
        <v>38</v>
      </c>
      <c r="B24" s="38" t="str">
        <f>'Cupwertung Gesamt'!B24</f>
        <v>Seirlehner Florian</v>
      </c>
      <c r="C24" s="38" t="str">
        <f>'Cupwertung Gesamt'!C24</f>
        <v>Bike Team Kaiser</v>
      </c>
      <c r="D24" s="55"/>
      <c r="E24" s="35">
        <f>'Cupwertung Gesamt'!E24</f>
        <v>11</v>
      </c>
      <c r="F24" s="29" t="str">
        <f>'Cupwertung Gesamt'!F24</f>
        <v>*)</v>
      </c>
      <c r="G24" s="33">
        <f>'Cupwertung Gesamt'!G24</f>
        <v>0</v>
      </c>
      <c r="H24" s="29" t="str">
        <f>'Cupwertung Gesamt'!H24</f>
        <v>x</v>
      </c>
      <c r="I24" s="33">
        <f>'Cupwertung Gesamt'!I24</f>
        <v>0</v>
      </c>
      <c r="J24" s="29" t="str">
        <f>'Cupwertung Gesamt'!J24</f>
        <v>x</v>
      </c>
      <c r="K24" s="33">
        <f>'Cupwertung Gesamt'!K24</f>
        <v>0</v>
      </c>
      <c r="L24" s="29" t="str">
        <f>'Cupwertung Gesamt'!L24</f>
        <v>x</v>
      </c>
      <c r="M24" s="33">
        <f>'Cupwertung Gesamt'!M24</f>
        <v>0</v>
      </c>
      <c r="N24" s="29" t="str">
        <f>'Cupwertung Gesamt'!N24</f>
        <v>x</v>
      </c>
      <c r="O24" s="33">
        <f>'Cupwertung Gesamt'!O24</f>
        <v>0</v>
      </c>
      <c r="P24" s="29">
        <f>'Cupwertung Gesamt'!P24</f>
        <v>8</v>
      </c>
      <c r="Q24" s="33">
        <f>'Cupwertung Gesamt'!Q24</f>
        <v>11</v>
      </c>
      <c r="R24" s="29">
        <f>'Cupwertung Gesamt'!R24</f>
        <v>0</v>
      </c>
      <c r="S24" s="33">
        <f>'Cupwertung Gesamt'!S24</f>
        <v>0</v>
      </c>
      <c r="T24" s="29"/>
      <c r="U24" s="33"/>
      <c r="V24" s="29"/>
      <c r="W24" s="33"/>
      <c r="X24" s="35">
        <f>'Cupwertung Gesamt'!X24</f>
        <v>0</v>
      </c>
    </row>
    <row r="25" spans="1:24" ht="12.75">
      <c r="A25" s="17" t="s">
        <v>41</v>
      </c>
      <c r="B25" s="38" t="str">
        <f>'Cupwertung Gesamt'!B25</f>
        <v>Wallner Nikolas</v>
      </c>
      <c r="C25" s="38" t="str">
        <f>'Cupwertung Gesamt'!C25</f>
        <v>ÖAMTC Power Bike Team Windhaag</v>
      </c>
      <c r="D25" s="55">
        <v>0</v>
      </c>
      <c r="E25" s="35">
        <f>'Cupwertung Gesamt'!E25</f>
        <v>10</v>
      </c>
      <c r="F25" s="29" t="str">
        <f>'Cupwertung Gesamt'!F25</f>
        <v>*)</v>
      </c>
      <c r="G25" s="33">
        <f>'Cupwertung Gesamt'!G25</f>
        <v>0</v>
      </c>
      <c r="H25" s="29" t="str">
        <f>'Cupwertung Gesamt'!H25</f>
        <v>x</v>
      </c>
      <c r="I25" s="33">
        <f>'Cupwertung Gesamt'!I25</f>
        <v>0</v>
      </c>
      <c r="J25" s="29">
        <f>'Cupwertung Gesamt'!J25</f>
        <v>7</v>
      </c>
      <c r="K25" s="33">
        <f>'Cupwertung Gesamt'!K25</f>
        <v>10</v>
      </c>
      <c r="L25" s="29" t="str">
        <f>'Cupwertung Gesamt'!L25</f>
        <v>x</v>
      </c>
      <c r="M25" s="33">
        <f>'Cupwertung Gesamt'!M25</f>
        <v>0</v>
      </c>
      <c r="N25" s="29" t="str">
        <f>'Cupwertung Gesamt'!N25</f>
        <v>x</v>
      </c>
      <c r="O25" s="33">
        <f>'Cupwertung Gesamt'!O25</f>
        <v>0</v>
      </c>
      <c r="P25" s="29" t="str">
        <f>'Cupwertung Gesamt'!P25</f>
        <v>x</v>
      </c>
      <c r="Q25" s="33">
        <f>'Cupwertung Gesamt'!Q25</f>
        <v>0</v>
      </c>
      <c r="R25" s="29">
        <f>'Cupwertung Gesamt'!R25</f>
        <v>0</v>
      </c>
      <c r="S25" s="33">
        <f>'Cupwertung Gesamt'!S25</f>
        <v>0</v>
      </c>
      <c r="T25" s="29"/>
      <c r="U25" s="33"/>
      <c r="V25" s="29"/>
      <c r="W25" s="33"/>
      <c r="X25" s="35">
        <f>'Cupwertung Gesamt'!X25</f>
        <v>0</v>
      </c>
    </row>
    <row r="26" spans="1:24" ht="12.75">
      <c r="A26" s="17" t="s">
        <v>43</v>
      </c>
      <c r="B26" s="38" t="str">
        <f>'Cupwertung Gesamt'!B26</f>
        <v>Kaiser Moritz</v>
      </c>
      <c r="C26" s="38" t="str">
        <f>'Cupwertung Gesamt'!C26</f>
        <v>Bike Team Kaiser</v>
      </c>
      <c r="D26" s="55">
        <v>0</v>
      </c>
      <c r="E26" s="35">
        <f>'Cupwertung Gesamt'!E26</f>
        <v>10</v>
      </c>
      <c r="F26" s="29" t="str">
        <f>'Cupwertung Gesamt'!F26</f>
        <v>*)</v>
      </c>
      <c r="G26" s="33">
        <f>'Cupwertung Gesamt'!G26</f>
        <v>0</v>
      </c>
      <c r="H26" s="29" t="str">
        <f>'Cupwertung Gesamt'!H26</f>
        <v>x</v>
      </c>
      <c r="I26" s="33">
        <f>'Cupwertung Gesamt'!I26</f>
        <v>0</v>
      </c>
      <c r="J26" s="29" t="str">
        <f>'Cupwertung Gesamt'!J26</f>
        <v>x</v>
      </c>
      <c r="K26" s="33">
        <f>'Cupwertung Gesamt'!K26</f>
        <v>0</v>
      </c>
      <c r="L26" s="29" t="str">
        <f>'Cupwertung Gesamt'!L26</f>
        <v>x</v>
      </c>
      <c r="M26" s="33">
        <f>'Cupwertung Gesamt'!M26</f>
        <v>0</v>
      </c>
      <c r="N26" s="29" t="str">
        <f>'Cupwertung Gesamt'!N26</f>
        <v>x</v>
      </c>
      <c r="O26" s="33">
        <f>'Cupwertung Gesamt'!O26</f>
        <v>0</v>
      </c>
      <c r="P26" s="29">
        <f>'Cupwertung Gesamt'!P26</f>
        <v>9</v>
      </c>
      <c r="Q26" s="33">
        <f>'Cupwertung Gesamt'!Q26</f>
        <v>10</v>
      </c>
      <c r="R26" s="29">
        <f>'Cupwertung Gesamt'!R26</f>
        <v>0</v>
      </c>
      <c r="S26" s="33">
        <f>'Cupwertung Gesamt'!S26</f>
        <v>0</v>
      </c>
      <c r="T26" s="29"/>
      <c r="U26" s="33"/>
      <c r="V26" s="29"/>
      <c r="W26" s="33"/>
      <c r="X26" s="35">
        <f>'Cupwertung Gesamt'!X26</f>
        <v>0</v>
      </c>
    </row>
    <row r="27" spans="1:24" ht="12.75">
      <c r="A27" s="17" t="s">
        <v>46</v>
      </c>
      <c r="B27" s="38" t="str">
        <f>'Cupwertung Gesamt'!B27</f>
        <v>Friedrich Giovanni Levi</v>
      </c>
      <c r="C27" s="38" t="str">
        <f>'Cupwertung Gesamt'!C27</f>
        <v>Sportunion Bad Leonfelden</v>
      </c>
      <c r="D27" s="151"/>
      <c r="E27" s="35">
        <f>'Cupwertung Gesamt'!E27</f>
        <v>8</v>
      </c>
      <c r="F27" s="29">
        <f>'Cupwertung Gesamt'!F27</f>
        <v>7</v>
      </c>
      <c r="G27" s="33">
        <f>'Cupwertung Gesamt'!G27</f>
        <v>8</v>
      </c>
      <c r="H27" s="29" t="str">
        <f>'Cupwertung Gesamt'!H27</f>
        <v>*)</v>
      </c>
      <c r="I27" s="33">
        <f>'Cupwertung Gesamt'!I27</f>
        <v>0</v>
      </c>
      <c r="J27" s="29" t="str">
        <f>'Cupwertung Gesamt'!J27</f>
        <v>x</v>
      </c>
      <c r="K27" s="33">
        <f>'Cupwertung Gesamt'!K27</f>
        <v>0</v>
      </c>
      <c r="L27" s="29" t="str">
        <f>'Cupwertung Gesamt'!L27</f>
        <v>x</v>
      </c>
      <c r="M27" s="33">
        <f>'Cupwertung Gesamt'!M27</f>
        <v>0</v>
      </c>
      <c r="N27" s="29" t="str">
        <f>'Cupwertung Gesamt'!N27</f>
        <v>x</v>
      </c>
      <c r="O27" s="33">
        <f>'Cupwertung Gesamt'!O27</f>
        <v>0</v>
      </c>
      <c r="P27" s="29" t="str">
        <f>'Cupwertung Gesamt'!P27</f>
        <v>x</v>
      </c>
      <c r="Q27" s="33">
        <f>'Cupwertung Gesamt'!Q27</f>
        <v>0</v>
      </c>
      <c r="R27" s="29">
        <f>'Cupwertung Gesamt'!R27</f>
        <v>0</v>
      </c>
      <c r="S27" s="33">
        <f>'Cupwertung Gesamt'!S27</f>
        <v>0</v>
      </c>
      <c r="T27" s="29"/>
      <c r="U27" s="33"/>
      <c r="V27" s="29"/>
      <c r="W27" s="33"/>
      <c r="X27" s="35">
        <f>'Cupwertung Gesamt'!X27</f>
        <v>0</v>
      </c>
    </row>
    <row r="28" spans="1:24" ht="12.75">
      <c r="A28" s="17" t="s">
        <v>48</v>
      </c>
      <c r="B28" s="38" t="str">
        <f>'Cupwertung Gesamt'!B28</f>
        <v>Kappl Fabio</v>
      </c>
      <c r="C28" s="38" t="str">
        <f>'Cupwertung Gesamt'!C28</f>
        <v>RC ARBÖ ANF Mazda Eder Walding</v>
      </c>
      <c r="D28" s="151"/>
      <c r="E28" s="35">
        <f>'Cupwertung Gesamt'!E28</f>
        <v>7</v>
      </c>
      <c r="F28" s="29">
        <f>'Cupwertung Gesamt'!F28</f>
        <v>8</v>
      </c>
      <c r="G28" s="33">
        <f>'Cupwertung Gesamt'!G28</f>
        <v>7</v>
      </c>
      <c r="H28" s="29" t="str">
        <f>'Cupwertung Gesamt'!H28</f>
        <v>*)</v>
      </c>
      <c r="I28" s="33">
        <f>'Cupwertung Gesamt'!I28</f>
        <v>0</v>
      </c>
      <c r="J28" s="29" t="str">
        <f>'Cupwertung Gesamt'!J28</f>
        <v>x</v>
      </c>
      <c r="K28" s="33">
        <f>'Cupwertung Gesamt'!K28</f>
        <v>0</v>
      </c>
      <c r="L28" s="29" t="str">
        <f>'Cupwertung Gesamt'!L28</f>
        <v>x</v>
      </c>
      <c r="M28" s="33">
        <f>'Cupwertung Gesamt'!M28</f>
        <v>0</v>
      </c>
      <c r="N28" s="29" t="str">
        <f>'Cupwertung Gesamt'!N28</f>
        <v>x</v>
      </c>
      <c r="O28" s="33">
        <f>'Cupwertung Gesamt'!O28</f>
        <v>0</v>
      </c>
      <c r="P28" s="29" t="str">
        <f>'Cupwertung Gesamt'!P28</f>
        <v>x</v>
      </c>
      <c r="Q28" s="33">
        <f>'Cupwertung Gesamt'!Q28</f>
        <v>0</v>
      </c>
      <c r="R28" s="29">
        <f>'Cupwertung Gesamt'!R28</f>
        <v>0</v>
      </c>
      <c r="S28" s="33">
        <f>'Cupwertung Gesamt'!S28</f>
        <v>0</v>
      </c>
      <c r="T28" s="29"/>
      <c r="U28" s="33"/>
      <c r="V28" s="29"/>
      <c r="W28" s="33"/>
      <c r="X28" s="35">
        <f>'Cupwertung Gesamt'!X28</f>
        <v>0</v>
      </c>
    </row>
    <row r="29" spans="1:24" ht="12.75">
      <c r="A29" s="17" t="s">
        <v>50</v>
      </c>
      <c r="B29" s="38" t="str">
        <f>'Cupwertung Gesamt'!B29</f>
        <v>Ilk Jonas</v>
      </c>
      <c r="C29" s="38" t="str">
        <f>'Cupwertung Gesamt'!C29</f>
        <v>SK Kleinzell</v>
      </c>
      <c r="D29" s="151"/>
      <c r="E29" s="35">
        <f>'Cupwertung Gesamt'!E29</f>
        <v>6</v>
      </c>
      <c r="F29" s="29" t="str">
        <f>'Cupwertung Gesamt'!F29</f>
        <v>*)</v>
      </c>
      <c r="G29" s="33">
        <f>'Cupwertung Gesamt'!G29</f>
        <v>0</v>
      </c>
      <c r="H29" s="29">
        <f>'Cupwertung Gesamt'!H29</f>
        <v>13</v>
      </c>
      <c r="I29" s="33">
        <f>'Cupwertung Gesamt'!I29</f>
        <v>6</v>
      </c>
      <c r="J29" s="29" t="str">
        <f>'Cupwertung Gesamt'!J29</f>
        <v>x</v>
      </c>
      <c r="K29" s="33">
        <f>'Cupwertung Gesamt'!K29</f>
        <v>0</v>
      </c>
      <c r="L29" s="29" t="str">
        <f>'Cupwertung Gesamt'!L29</f>
        <v>x</v>
      </c>
      <c r="M29" s="33">
        <f>'Cupwertung Gesamt'!M29</f>
        <v>0</v>
      </c>
      <c r="N29" s="29" t="str">
        <f>'Cupwertung Gesamt'!N29</f>
        <v>x</v>
      </c>
      <c r="O29" s="33">
        <f>'Cupwertung Gesamt'!O29</f>
        <v>0</v>
      </c>
      <c r="P29" s="29" t="str">
        <f>'Cupwertung Gesamt'!P29</f>
        <v>x</v>
      </c>
      <c r="Q29" s="33">
        <f>'Cupwertung Gesamt'!Q29</f>
        <v>0</v>
      </c>
      <c r="R29" s="29">
        <f>'Cupwertung Gesamt'!R29</f>
        <v>0</v>
      </c>
      <c r="S29" s="33">
        <f>'Cupwertung Gesamt'!S29</f>
        <v>0</v>
      </c>
      <c r="T29" s="29"/>
      <c r="U29" s="33"/>
      <c r="V29" s="29"/>
      <c r="W29" s="33"/>
      <c r="X29" s="35">
        <f>'Cupwertung Gesamt'!X29</f>
        <v>0</v>
      </c>
    </row>
    <row r="30" spans="1:24" ht="12.75">
      <c r="A30" s="17" t="s">
        <v>52</v>
      </c>
      <c r="B30" s="38" t="str">
        <f>'Cupwertung Gesamt'!B30</f>
        <v>Hölzl Paul</v>
      </c>
      <c r="C30" s="38" t="str">
        <f>'Cupwertung Gesamt'!C30</f>
        <v>SK Kleinzell</v>
      </c>
      <c r="D30" s="151"/>
      <c r="E30" s="35">
        <f>'Cupwertung Gesamt'!E30</f>
        <v>1</v>
      </c>
      <c r="F30" s="29" t="str">
        <f>'Cupwertung Gesamt'!F30</f>
        <v>*)</v>
      </c>
      <c r="G30" s="33">
        <f>'Cupwertung Gesamt'!G30</f>
        <v>0</v>
      </c>
      <c r="H30" s="29">
        <f>'Cupwertung Gesamt'!H30</f>
        <v>18</v>
      </c>
      <c r="I30" s="33">
        <f>'Cupwertung Gesamt'!I30</f>
        <v>1</v>
      </c>
      <c r="J30" s="29" t="str">
        <f>'Cupwertung Gesamt'!J30</f>
        <v>x</v>
      </c>
      <c r="K30" s="33">
        <f>'Cupwertung Gesamt'!K30</f>
        <v>0</v>
      </c>
      <c r="L30" s="29" t="str">
        <f>'Cupwertung Gesamt'!L30</f>
        <v>x</v>
      </c>
      <c r="M30" s="33">
        <f>'Cupwertung Gesamt'!M30</f>
        <v>0</v>
      </c>
      <c r="N30" s="29" t="str">
        <f>'Cupwertung Gesamt'!N30</f>
        <v>x</v>
      </c>
      <c r="O30" s="33">
        <f>'Cupwertung Gesamt'!O30</f>
        <v>0</v>
      </c>
      <c r="P30" s="29" t="str">
        <f>'Cupwertung Gesamt'!P30</f>
        <v>x</v>
      </c>
      <c r="Q30" s="33">
        <f>'Cupwertung Gesamt'!Q30</f>
        <v>0</v>
      </c>
      <c r="R30" s="29">
        <f>'Cupwertung Gesamt'!R30</f>
        <v>0</v>
      </c>
      <c r="S30" s="33">
        <f>'Cupwertung Gesamt'!S30</f>
        <v>0</v>
      </c>
      <c r="T30" s="29"/>
      <c r="U30" s="33"/>
      <c r="V30" s="29"/>
      <c r="W30" s="33"/>
      <c r="X30" s="35">
        <f>'Cupwertung Gesamt'!X30</f>
        <v>0</v>
      </c>
    </row>
    <row r="31" spans="1:24" ht="12.75">
      <c r="A31" s="17" t="s">
        <v>54</v>
      </c>
      <c r="B31" s="38" t="str">
        <f>'Cupwertung Gesamt'!B31</f>
        <v>Schneeberger Daniel</v>
      </c>
      <c r="C31" s="38" t="str">
        <f>'Cupwertung Gesamt'!C31</f>
        <v>SK Kleinzell</v>
      </c>
      <c r="D31" s="151"/>
      <c r="E31" s="35">
        <f>'Cupwertung Gesamt'!E31</f>
        <v>0</v>
      </c>
      <c r="F31" s="29" t="str">
        <f>'Cupwertung Gesamt'!F31</f>
        <v>*)</v>
      </c>
      <c r="G31" s="33">
        <f>'Cupwertung Gesamt'!G31</f>
        <v>0</v>
      </c>
      <c r="H31" s="29">
        <f>'Cupwertung Gesamt'!H31</f>
        <v>22</v>
      </c>
      <c r="I31" s="33">
        <f>'Cupwertung Gesamt'!I31</f>
        <v>0</v>
      </c>
      <c r="J31" s="29" t="str">
        <f>'Cupwertung Gesamt'!J31</f>
        <v>x</v>
      </c>
      <c r="K31" s="33">
        <f>'Cupwertung Gesamt'!K31</f>
        <v>0</v>
      </c>
      <c r="L31" s="29" t="str">
        <f>'Cupwertung Gesamt'!L31</f>
        <v>x</v>
      </c>
      <c r="M31" s="33">
        <f>'Cupwertung Gesamt'!M31</f>
        <v>0</v>
      </c>
      <c r="N31" s="29" t="str">
        <f>'Cupwertung Gesamt'!N31</f>
        <v>x</v>
      </c>
      <c r="O31" s="33">
        <f>'Cupwertung Gesamt'!O31</f>
        <v>0</v>
      </c>
      <c r="P31" s="29" t="str">
        <f>'Cupwertung Gesamt'!P31</f>
        <v>x</v>
      </c>
      <c r="Q31" s="33">
        <f>'Cupwertung Gesamt'!Q31</f>
        <v>0</v>
      </c>
      <c r="R31" s="29">
        <f>'Cupwertung Gesamt'!R31</f>
        <v>0</v>
      </c>
      <c r="S31" s="33">
        <f>'Cupwertung Gesamt'!S31</f>
        <v>0</v>
      </c>
      <c r="T31" s="29"/>
      <c r="U31" s="33"/>
      <c r="V31" s="29"/>
      <c r="W31" s="33"/>
      <c r="X31" s="35">
        <f>'Cupwertung Gesamt'!X31</f>
        <v>0</v>
      </c>
    </row>
    <row r="32" spans="1:24" ht="12.75">
      <c r="A32" s="17"/>
      <c r="B32" s="38" t="str">
        <f>'Cupwertung Gesamt'!B32</f>
        <v>Kroiß Valentin</v>
      </c>
      <c r="C32" s="38" t="str">
        <f>'Cupwertung Gesamt'!C32</f>
        <v>SK Kleinzell</v>
      </c>
      <c r="D32" s="151"/>
      <c r="E32" s="35">
        <f>'Cupwertung Gesamt'!E32</f>
        <v>0</v>
      </c>
      <c r="F32" s="29" t="str">
        <f>'Cupwertung Gesamt'!F32</f>
        <v>*)</v>
      </c>
      <c r="G32" s="33">
        <f>'Cupwertung Gesamt'!G32</f>
        <v>0</v>
      </c>
      <c r="H32" s="29">
        <f>'Cupwertung Gesamt'!H32</f>
        <v>24</v>
      </c>
      <c r="I32" s="33">
        <f>'Cupwertung Gesamt'!I32</f>
        <v>0</v>
      </c>
      <c r="J32" s="29" t="str">
        <f>'Cupwertung Gesamt'!J32</f>
        <v>x</v>
      </c>
      <c r="K32" s="33">
        <f>'Cupwertung Gesamt'!K32</f>
        <v>0</v>
      </c>
      <c r="L32" s="29" t="str">
        <f>'Cupwertung Gesamt'!L32</f>
        <v>x</v>
      </c>
      <c r="M32" s="33">
        <f>'Cupwertung Gesamt'!M32</f>
        <v>0</v>
      </c>
      <c r="N32" s="29" t="str">
        <f>'Cupwertung Gesamt'!N32</f>
        <v>x</v>
      </c>
      <c r="O32" s="33">
        <f>'Cupwertung Gesamt'!O32</f>
        <v>0</v>
      </c>
      <c r="P32" s="29" t="str">
        <f>'Cupwertung Gesamt'!P32</f>
        <v>x</v>
      </c>
      <c r="Q32" s="33">
        <f>'Cupwertung Gesamt'!Q32</f>
        <v>0</v>
      </c>
      <c r="R32" s="29">
        <f>'Cupwertung Gesamt'!R32</f>
        <v>0</v>
      </c>
      <c r="S32" s="33">
        <f>'Cupwertung Gesamt'!S32</f>
        <v>0</v>
      </c>
      <c r="T32" s="29"/>
      <c r="U32" s="33"/>
      <c r="V32" s="29"/>
      <c r="W32" s="33"/>
      <c r="X32" s="35">
        <f>'Cupwertung Gesamt'!X32</f>
        <v>0</v>
      </c>
    </row>
    <row r="33" spans="1:24" ht="12.75">
      <c r="A33" s="17" t="s">
        <v>56</v>
      </c>
      <c r="B33" s="38" t="str">
        <f>'Cupwertung Gesamt'!B33</f>
        <v>Schober Tobias</v>
      </c>
      <c r="C33" s="38" t="str">
        <f>'Cupwertung Gesamt'!C33</f>
        <v>SK Kleinzell</v>
      </c>
      <c r="D33" s="151"/>
      <c r="E33" s="35">
        <f>'Cupwertung Gesamt'!E33</f>
        <v>0</v>
      </c>
      <c r="F33" s="29" t="str">
        <f>'Cupwertung Gesamt'!F33</f>
        <v>*)</v>
      </c>
      <c r="G33" s="33">
        <f>'Cupwertung Gesamt'!G33</f>
        <v>0</v>
      </c>
      <c r="H33" s="29">
        <f>'Cupwertung Gesamt'!H33</f>
        <v>27</v>
      </c>
      <c r="I33" s="33">
        <f>'Cupwertung Gesamt'!I33</f>
        <v>0</v>
      </c>
      <c r="J33" s="29" t="str">
        <f>'Cupwertung Gesamt'!J33</f>
        <v>x</v>
      </c>
      <c r="K33" s="33">
        <f>'Cupwertung Gesamt'!K33</f>
        <v>0</v>
      </c>
      <c r="L33" s="29" t="str">
        <f>'Cupwertung Gesamt'!L33</f>
        <v>x</v>
      </c>
      <c r="M33" s="33">
        <f>'Cupwertung Gesamt'!M33</f>
        <v>0</v>
      </c>
      <c r="N33" s="29" t="str">
        <f>'Cupwertung Gesamt'!N33</f>
        <v>x</v>
      </c>
      <c r="O33" s="33">
        <f>'Cupwertung Gesamt'!O33</f>
        <v>0</v>
      </c>
      <c r="P33" s="29" t="str">
        <f>'Cupwertung Gesamt'!P33</f>
        <v>x</v>
      </c>
      <c r="Q33" s="33">
        <f>'Cupwertung Gesamt'!Q33</f>
        <v>0</v>
      </c>
      <c r="R33" s="29">
        <f>'Cupwertung Gesamt'!R33</f>
        <v>0</v>
      </c>
      <c r="S33" s="33">
        <f>'Cupwertung Gesamt'!S33</f>
        <v>0</v>
      </c>
      <c r="T33" s="29"/>
      <c r="U33" s="33"/>
      <c r="V33" s="29"/>
      <c r="W33" s="33"/>
      <c r="X33" s="35">
        <f>'Cupwertung Gesamt'!X33</f>
        <v>0</v>
      </c>
    </row>
  </sheetData>
  <sheetProtection selectLockedCells="1" selectUnlockedCells="1"/>
  <mergeCells count="62">
    <mergeCell ref="D1:D8"/>
    <mergeCell ref="F1:G1"/>
    <mergeCell ref="H1:I1"/>
    <mergeCell ref="J1:K1"/>
    <mergeCell ref="L1:M1"/>
    <mergeCell ref="N1:O1"/>
    <mergeCell ref="L2:M2"/>
    <mergeCell ref="N2:O2"/>
    <mergeCell ref="F5:G5"/>
    <mergeCell ref="H5:I5"/>
    <mergeCell ref="P1:Q1"/>
    <mergeCell ref="R1:S1"/>
    <mergeCell ref="T1:U1"/>
    <mergeCell ref="V1:W1"/>
    <mergeCell ref="X1:X8"/>
    <mergeCell ref="A2:A7"/>
    <mergeCell ref="B2:C7"/>
    <mergeCell ref="F2:G2"/>
    <mergeCell ref="H2:I2"/>
    <mergeCell ref="J2:K2"/>
    <mergeCell ref="P2:Q2"/>
    <mergeCell ref="R2:S2"/>
    <mergeCell ref="V2:W2"/>
    <mergeCell ref="F3:G3"/>
    <mergeCell ref="H3:I3"/>
    <mergeCell ref="J3:K3"/>
    <mergeCell ref="L3:M3"/>
    <mergeCell ref="N3:O3"/>
    <mergeCell ref="P3:Q3"/>
    <mergeCell ref="R3:S3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J5:K5"/>
    <mergeCell ref="L5:M5"/>
    <mergeCell ref="N5:O5"/>
    <mergeCell ref="P5:Q5"/>
    <mergeCell ref="R5:S5"/>
    <mergeCell ref="V5:W5"/>
    <mergeCell ref="T7:U7"/>
    <mergeCell ref="F6:G6"/>
    <mergeCell ref="H6:I6"/>
    <mergeCell ref="J6:K6"/>
    <mergeCell ref="L6:M6"/>
    <mergeCell ref="N6:O6"/>
    <mergeCell ref="P6:Q6"/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902777777777778" right="0.3902777777777778" top="0.7902777777777777" bottom="0.7902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A38"/>
  <sheetViews>
    <sheetView showZeros="0" zoomScalePageLayoutView="0" workbookViewId="0" topLeftCell="A1">
      <pane xSplit="2" ySplit="7" topLeftCell="C8" activePane="bottomRight" state="frozen"/>
      <selection pane="topLeft" activeCell="AE31" sqref="AE31"/>
      <selection pane="topRight" activeCell="AE31" sqref="AE31"/>
      <selection pane="bottomLeft" activeCell="AE31" sqref="AE31"/>
      <selection pane="bottomRight" activeCell="AE31" sqref="AE3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1"/>
      <c r="B1" s="2" t="s">
        <v>0</v>
      </c>
      <c r="C1" s="2" t="s">
        <v>1</v>
      </c>
      <c r="D1" s="250" t="s">
        <v>2</v>
      </c>
      <c r="E1" s="3"/>
      <c r="F1" s="245" t="s">
        <v>3</v>
      </c>
      <c r="G1" s="245"/>
      <c r="H1" s="245" t="s">
        <v>161</v>
      </c>
      <c r="I1" s="245"/>
      <c r="J1" s="245" t="s">
        <v>5</v>
      </c>
      <c r="K1" s="245"/>
      <c r="L1" s="245" t="s">
        <v>162</v>
      </c>
      <c r="M1" s="245"/>
      <c r="N1" s="245" t="s">
        <v>7</v>
      </c>
      <c r="O1" s="245"/>
      <c r="P1" s="245" t="s">
        <v>8</v>
      </c>
      <c r="Q1" s="245"/>
      <c r="R1" s="246"/>
      <c r="S1" s="246"/>
      <c r="T1" s="245"/>
      <c r="U1" s="245"/>
      <c r="V1" s="245"/>
      <c r="W1" s="245"/>
      <c r="X1" s="252" t="s">
        <v>9</v>
      </c>
    </row>
    <row r="2" spans="1:24" ht="12.75" customHeight="1">
      <c r="A2" s="248"/>
      <c r="B2" s="249" t="s">
        <v>10</v>
      </c>
      <c r="C2" s="249"/>
      <c r="D2" s="250"/>
      <c r="E2" s="4">
        <v>9</v>
      </c>
      <c r="F2" s="244"/>
      <c r="G2" s="244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5"/>
      <c r="U2" s="5"/>
      <c r="V2" s="244"/>
      <c r="W2" s="244"/>
      <c r="X2" s="252"/>
    </row>
    <row r="3" spans="1:24" ht="12.75" customHeight="1">
      <c r="A3" s="248"/>
      <c r="B3" s="249"/>
      <c r="C3" s="249"/>
      <c r="D3" s="250"/>
      <c r="E3" s="6">
        <v>11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7"/>
      <c r="U3" s="7"/>
      <c r="V3" s="241"/>
      <c r="W3" s="241"/>
      <c r="X3" s="252"/>
    </row>
    <row r="4" spans="1:24" ht="12.75" customHeight="1">
      <c r="A4" s="248"/>
      <c r="B4" s="249"/>
      <c r="C4" s="249"/>
      <c r="D4" s="250"/>
      <c r="E4" s="6">
        <v>13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7"/>
      <c r="U4" s="7"/>
      <c r="V4" s="241"/>
      <c r="W4" s="241"/>
      <c r="X4" s="252"/>
    </row>
    <row r="5" spans="1:24" ht="12.75" customHeight="1">
      <c r="A5" s="248"/>
      <c r="B5" s="249"/>
      <c r="C5" s="249"/>
      <c r="D5" s="250"/>
      <c r="E5" s="6">
        <v>15</v>
      </c>
      <c r="F5" s="243"/>
      <c r="G5" s="243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7"/>
      <c r="U5" s="7"/>
      <c r="V5" s="241"/>
      <c r="W5" s="241"/>
      <c r="X5" s="252"/>
    </row>
    <row r="6" spans="1:24" ht="12.75" customHeight="1">
      <c r="A6" s="248"/>
      <c r="B6" s="249"/>
      <c r="C6" s="249"/>
      <c r="D6" s="250"/>
      <c r="E6" s="6">
        <v>17</v>
      </c>
      <c r="F6" s="243"/>
      <c r="G6" s="243"/>
      <c r="H6" s="241"/>
      <c r="I6" s="241"/>
      <c r="J6" s="241"/>
      <c r="K6" s="241"/>
      <c r="L6" s="241" t="s">
        <v>11</v>
      </c>
      <c r="M6" s="241"/>
      <c r="N6" s="241"/>
      <c r="O6" s="241"/>
      <c r="P6" s="241"/>
      <c r="Q6" s="241"/>
      <c r="R6" s="241"/>
      <c r="S6" s="241"/>
      <c r="T6" s="7"/>
      <c r="U6" s="7"/>
      <c r="V6" s="241"/>
      <c r="W6" s="241"/>
      <c r="X6" s="252"/>
    </row>
    <row r="7" spans="1:24" ht="12.75" customHeight="1">
      <c r="A7" s="248"/>
      <c r="B7" s="249"/>
      <c r="C7" s="249"/>
      <c r="D7" s="250"/>
      <c r="E7" s="8" t="s">
        <v>12</v>
      </c>
      <c r="F7" s="242"/>
      <c r="G7" s="242"/>
      <c r="H7" s="242"/>
      <c r="I7" s="242"/>
      <c r="J7" s="241"/>
      <c r="K7" s="241"/>
      <c r="L7" s="241" t="s">
        <v>13</v>
      </c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52"/>
    </row>
    <row r="8" spans="1:27" s="192" customFormat="1" ht="29.25">
      <c r="A8" s="17"/>
      <c r="B8" s="102" t="s">
        <v>59</v>
      </c>
      <c r="C8" s="103"/>
      <c r="D8" s="70">
        <f aca="true" t="shared" si="0" ref="D8:D38">COUNTIF(F8:W8,"*)")</f>
        <v>0</v>
      </c>
      <c r="E8" s="71"/>
      <c r="F8" s="72" t="s">
        <v>15</v>
      </c>
      <c r="G8" s="73" t="s">
        <v>16</v>
      </c>
      <c r="H8" s="72" t="s">
        <v>15</v>
      </c>
      <c r="I8" s="73" t="s">
        <v>16</v>
      </c>
      <c r="J8" s="72" t="s">
        <v>15</v>
      </c>
      <c r="K8" s="73" t="s">
        <v>16</v>
      </c>
      <c r="L8" s="72" t="s">
        <v>15</v>
      </c>
      <c r="M8" s="73" t="s">
        <v>16</v>
      </c>
      <c r="N8" s="72" t="s">
        <v>15</v>
      </c>
      <c r="O8" s="73" t="s">
        <v>16</v>
      </c>
      <c r="P8" s="72" t="s">
        <v>15</v>
      </c>
      <c r="Q8" s="73" t="s">
        <v>16</v>
      </c>
      <c r="R8" s="72" t="s">
        <v>15</v>
      </c>
      <c r="S8" s="73" t="s">
        <v>16</v>
      </c>
      <c r="T8" s="72" t="s">
        <v>15</v>
      </c>
      <c r="U8" s="73" t="s">
        <v>16</v>
      </c>
      <c r="V8" s="72" t="s">
        <v>15</v>
      </c>
      <c r="W8" s="73" t="s">
        <v>16</v>
      </c>
      <c r="X8" s="71">
        <f>Z8+AA8</f>
        <v>0</v>
      </c>
      <c r="Z8" s="193"/>
      <c r="AA8" s="194"/>
    </row>
    <row r="9" spans="1:27" s="192" customFormat="1" ht="12.75">
      <c r="A9" s="17" t="s">
        <v>17</v>
      </c>
      <c r="B9" s="38" t="str">
        <f>'Cupwertung Gesamt'!B35</f>
        <v>Brandner Lea Sophie</v>
      </c>
      <c r="C9" s="19" t="str">
        <f>'Cupwertung Gesamt'!C35</f>
        <v>Bike Team Kaiser</v>
      </c>
      <c r="D9" s="20">
        <f t="shared" si="0"/>
        <v>1</v>
      </c>
      <c r="E9" s="76">
        <f>'Cupwertung Gesamt'!E35</f>
        <v>49</v>
      </c>
      <c r="F9" s="195">
        <f>'Cupwertung Gesamt'!F35</f>
        <v>1</v>
      </c>
      <c r="G9" s="196">
        <f>'Cupwertung Gesamt'!G35</f>
        <v>10</v>
      </c>
      <c r="H9" s="24">
        <f>'Cupwertung Gesamt'!H35</f>
        <v>7</v>
      </c>
      <c r="I9" s="196">
        <f>'Cupwertung Gesamt'!I35</f>
        <v>12</v>
      </c>
      <c r="J9" s="22">
        <f>'Cupwertung Gesamt'!J35</f>
        <v>1</v>
      </c>
      <c r="K9" s="196">
        <f>'Cupwertung Gesamt'!K35</f>
        <v>9</v>
      </c>
      <c r="L9" s="22" t="str">
        <f>'Cupwertung Gesamt'!L35</f>
        <v>*)</v>
      </c>
      <c r="M9" s="196">
        <f>'Cupwertung Gesamt'!M35</f>
        <v>0</v>
      </c>
      <c r="N9" s="22">
        <f>'Cupwertung Gesamt'!N35</f>
        <v>1</v>
      </c>
      <c r="O9" s="196">
        <f>'Cupwertung Gesamt'!O35</f>
        <v>9</v>
      </c>
      <c r="P9" s="22">
        <f>'Cupwertung Gesamt'!P35</f>
        <v>2</v>
      </c>
      <c r="Q9" s="196">
        <f>'Cupwertung Gesamt'!Q35</f>
        <v>9</v>
      </c>
      <c r="R9" s="22">
        <f>'Cupwertung Gesamt'!R35</f>
        <v>0</v>
      </c>
      <c r="S9" s="196">
        <f>'Cupwertung Gesamt'!S35</f>
        <v>0</v>
      </c>
      <c r="T9" s="22"/>
      <c r="U9" s="196"/>
      <c r="V9" s="22"/>
      <c r="W9" s="196"/>
      <c r="X9" s="28">
        <f>'Cupwertung Gesamt'!X35</f>
        <v>0</v>
      </c>
      <c r="Z9" s="193"/>
      <c r="AA9" s="194"/>
    </row>
    <row r="10" spans="1:27" s="192" customFormat="1" ht="12.75">
      <c r="A10" s="17" t="s">
        <v>21</v>
      </c>
      <c r="B10" s="38" t="str">
        <f>'Cupwertung Gesamt'!B36</f>
        <v>Bergthaler Anja</v>
      </c>
      <c r="C10" s="19" t="str">
        <f>'Cupwertung Gesamt'!C36</f>
        <v>RC ARBÖ  Grassinger Lambach</v>
      </c>
      <c r="D10" s="20">
        <f t="shared" si="0"/>
        <v>1</v>
      </c>
      <c r="E10" s="76">
        <f>'Cupwertung Gesamt'!E36</f>
        <v>16</v>
      </c>
      <c r="F10" s="37">
        <f>'Cupwertung Gesamt'!F36</f>
        <v>2</v>
      </c>
      <c r="G10" s="196">
        <f>'Cupwertung Gesamt'!G36</f>
        <v>8</v>
      </c>
      <c r="H10" s="24" t="str">
        <f>'Cupwertung Gesamt'!H36</f>
        <v>*)</v>
      </c>
      <c r="I10" s="196">
        <f>'Cupwertung Gesamt'!I36</f>
        <v>0</v>
      </c>
      <c r="J10" s="29" t="str">
        <f>'Cupwertung Gesamt'!J36</f>
        <v>x</v>
      </c>
      <c r="K10" s="196">
        <f>'Cupwertung Gesamt'!K36</f>
        <v>0</v>
      </c>
      <c r="L10" s="29" t="str">
        <f>'Cupwertung Gesamt'!L36</f>
        <v>x</v>
      </c>
      <c r="M10" s="196">
        <f>'Cupwertung Gesamt'!M36</f>
        <v>0</v>
      </c>
      <c r="N10" s="29">
        <f>'Cupwertung Gesamt'!N36</f>
        <v>2</v>
      </c>
      <c r="O10" s="196">
        <f>'Cupwertung Gesamt'!O36</f>
        <v>8</v>
      </c>
      <c r="P10" s="29" t="str">
        <f>'Cupwertung Gesamt'!P36</f>
        <v>x</v>
      </c>
      <c r="Q10" s="196">
        <f>'Cupwertung Gesamt'!Q36</f>
        <v>0</v>
      </c>
      <c r="R10" s="29">
        <f>'Cupwertung Gesamt'!R36</f>
        <v>0</v>
      </c>
      <c r="S10" s="196">
        <f>'Cupwertung Gesamt'!S36</f>
        <v>0</v>
      </c>
      <c r="T10" s="29"/>
      <c r="U10" s="196"/>
      <c r="V10" s="29"/>
      <c r="W10" s="196"/>
      <c r="X10" s="35">
        <f>'Cupwertung Gesamt'!X36</f>
        <v>0</v>
      </c>
      <c r="Z10" s="193"/>
      <c r="AA10" s="194"/>
    </row>
    <row r="11" spans="1:27" s="192" customFormat="1" ht="12.75">
      <c r="A11" s="17" t="s">
        <v>24</v>
      </c>
      <c r="B11" s="38" t="str">
        <f>'Cupwertung Gesamt'!B37</f>
        <v>Kaiser Marlies Sophie</v>
      </c>
      <c r="C11" s="19" t="str">
        <f>'Cupwertung Gesamt'!C37</f>
        <v>Bike Team Kaiser</v>
      </c>
      <c r="D11" s="20">
        <f t="shared" si="0"/>
        <v>1</v>
      </c>
      <c r="E11" s="76">
        <f>'Cupwertung Gesamt'!E37</f>
        <v>11</v>
      </c>
      <c r="F11" s="37" t="str">
        <f>'Cupwertung Gesamt'!F37</f>
        <v>*)</v>
      </c>
      <c r="G11" s="196">
        <f>'Cupwertung Gesamt'!G37</f>
        <v>0</v>
      </c>
      <c r="H11" s="24" t="str">
        <f>'Cupwertung Gesamt'!H37</f>
        <v>x</v>
      </c>
      <c r="I11" s="196">
        <f>'Cupwertung Gesamt'!I37</f>
        <v>0</v>
      </c>
      <c r="J11" s="29" t="str">
        <f>'Cupwertung Gesamt'!J37</f>
        <v>x</v>
      </c>
      <c r="K11" s="196">
        <f>'Cupwertung Gesamt'!K37</f>
        <v>0</v>
      </c>
      <c r="L11" s="29" t="str">
        <f>'Cupwertung Gesamt'!L37</f>
        <v>x</v>
      </c>
      <c r="M11" s="196">
        <f>'Cupwertung Gesamt'!M37</f>
        <v>0</v>
      </c>
      <c r="N11" s="29" t="str">
        <f>'Cupwertung Gesamt'!N37</f>
        <v>x</v>
      </c>
      <c r="O11" s="196">
        <f>'Cupwertung Gesamt'!O37</f>
        <v>0</v>
      </c>
      <c r="P11" s="29">
        <f>'Cupwertung Gesamt'!P37</f>
        <v>1</v>
      </c>
      <c r="Q11" s="196">
        <f>'Cupwertung Gesamt'!Q37</f>
        <v>11</v>
      </c>
      <c r="R11" s="29">
        <f>'Cupwertung Gesamt'!R37</f>
        <v>0</v>
      </c>
      <c r="S11" s="196">
        <f>'Cupwertung Gesamt'!S37</f>
        <v>0</v>
      </c>
      <c r="T11" s="29"/>
      <c r="U11" s="196"/>
      <c r="V11" s="29"/>
      <c r="W11" s="196"/>
      <c r="X11" s="35">
        <f>'Cupwertung Gesamt'!X37</f>
        <v>0</v>
      </c>
      <c r="Z11" s="193"/>
      <c r="AA11" s="194"/>
    </row>
    <row r="12" spans="1:27" s="192" customFormat="1" ht="12.75">
      <c r="A12" s="17" t="s">
        <v>27</v>
      </c>
      <c r="B12" s="38" t="str">
        <f>'Cupwertung Gesamt'!B38</f>
        <v>Hofer Elisa</v>
      </c>
      <c r="C12" s="19" t="str">
        <f>'Cupwertung Gesamt'!C38</f>
        <v>SK Kleinzell</v>
      </c>
      <c r="D12" s="20">
        <f t="shared" si="0"/>
        <v>1</v>
      </c>
      <c r="E12" s="76">
        <f>'Cupwertung Gesamt'!E38</f>
        <v>10</v>
      </c>
      <c r="F12" s="37" t="str">
        <f>'Cupwertung Gesamt'!F38</f>
        <v>*)</v>
      </c>
      <c r="G12" s="196">
        <f>'Cupwertung Gesamt'!G38</f>
        <v>0</v>
      </c>
      <c r="H12" s="24">
        <f>'Cupwertung Gesamt'!H38</f>
        <v>9</v>
      </c>
      <c r="I12" s="196">
        <f>'Cupwertung Gesamt'!I38</f>
        <v>10</v>
      </c>
      <c r="J12" s="29" t="str">
        <f>'Cupwertung Gesamt'!J38</f>
        <v>x</v>
      </c>
      <c r="K12" s="196">
        <f>'Cupwertung Gesamt'!K38</f>
        <v>0</v>
      </c>
      <c r="L12" s="29" t="str">
        <f>'Cupwertung Gesamt'!L38</f>
        <v>x</v>
      </c>
      <c r="M12" s="196">
        <f>'Cupwertung Gesamt'!M38</f>
        <v>0</v>
      </c>
      <c r="N12" s="29" t="str">
        <f>'Cupwertung Gesamt'!N38</f>
        <v>x</v>
      </c>
      <c r="O12" s="196">
        <f>'Cupwertung Gesamt'!O38</f>
        <v>0</v>
      </c>
      <c r="P12" s="29" t="str">
        <f>'Cupwertung Gesamt'!P38</f>
        <v>x</v>
      </c>
      <c r="Q12" s="196">
        <f>'Cupwertung Gesamt'!Q38</f>
        <v>0</v>
      </c>
      <c r="R12" s="29">
        <f>'Cupwertung Gesamt'!R38</f>
        <v>0</v>
      </c>
      <c r="S12" s="196">
        <f>'Cupwertung Gesamt'!S38</f>
        <v>0</v>
      </c>
      <c r="T12" s="29"/>
      <c r="U12" s="196"/>
      <c r="V12" s="29"/>
      <c r="W12" s="196"/>
      <c r="X12" s="35">
        <f>'Cupwertung Gesamt'!X38</f>
        <v>0</v>
      </c>
      <c r="Z12" s="193"/>
      <c r="AA12" s="194"/>
    </row>
    <row r="13" spans="1:27" s="192" customFormat="1" ht="12.75">
      <c r="A13" s="17" t="s">
        <v>28</v>
      </c>
      <c r="B13" s="38" t="str">
        <f>'Cupwertung Gesamt'!B39</f>
        <v>Pühringer Luise</v>
      </c>
      <c r="C13" s="19" t="str">
        <f>'Cupwertung Gesamt'!C39</f>
        <v>SK Kleinzell</v>
      </c>
      <c r="D13" s="20">
        <f t="shared" si="0"/>
        <v>1</v>
      </c>
      <c r="E13" s="76">
        <f>'Cupwertung Gesamt'!E39</f>
        <v>8</v>
      </c>
      <c r="F13" s="37" t="str">
        <f>'Cupwertung Gesamt'!F39</f>
        <v>*)</v>
      </c>
      <c r="G13" s="196">
        <f>'Cupwertung Gesamt'!G39</f>
        <v>0</v>
      </c>
      <c r="H13" s="24">
        <f>'Cupwertung Gesamt'!H39</f>
        <v>11</v>
      </c>
      <c r="I13" s="196">
        <f>'Cupwertung Gesamt'!I39</f>
        <v>8</v>
      </c>
      <c r="J13" s="29" t="str">
        <f>'Cupwertung Gesamt'!J39</f>
        <v>x</v>
      </c>
      <c r="K13" s="196">
        <f>'Cupwertung Gesamt'!K39</f>
        <v>0</v>
      </c>
      <c r="L13" s="29" t="str">
        <f>'Cupwertung Gesamt'!L39</f>
        <v>x</v>
      </c>
      <c r="M13" s="196">
        <f>'Cupwertung Gesamt'!M39</f>
        <v>0</v>
      </c>
      <c r="N13" s="29" t="str">
        <f>'Cupwertung Gesamt'!N39</f>
        <v>x</v>
      </c>
      <c r="O13" s="196">
        <f>'Cupwertung Gesamt'!O39</f>
        <v>0</v>
      </c>
      <c r="P13" s="29" t="str">
        <f>'Cupwertung Gesamt'!P39</f>
        <v>x</v>
      </c>
      <c r="Q13" s="196">
        <f>'Cupwertung Gesamt'!Q39</f>
        <v>0</v>
      </c>
      <c r="R13" s="29">
        <f>'Cupwertung Gesamt'!R39</f>
        <v>0</v>
      </c>
      <c r="S13" s="196">
        <f>'Cupwertung Gesamt'!S39</f>
        <v>0</v>
      </c>
      <c r="T13" s="29"/>
      <c r="U13" s="196"/>
      <c r="V13" s="29"/>
      <c r="W13" s="196"/>
      <c r="X13" s="35">
        <f>'Cupwertung Gesamt'!X39</f>
        <v>0</v>
      </c>
      <c r="Z13" s="193"/>
      <c r="AA13" s="194"/>
    </row>
    <row r="14" spans="1:27" s="192" customFormat="1" ht="12.75">
      <c r="A14" s="17" t="s">
        <v>29</v>
      </c>
      <c r="B14" s="38" t="str">
        <f>'Cupwertung Gesamt'!B40</f>
        <v>Schneeberger Marlene</v>
      </c>
      <c r="C14" s="19" t="str">
        <f>'Cupwertung Gesamt'!C40</f>
        <v>SK Kleinzell</v>
      </c>
      <c r="D14" s="20">
        <f t="shared" si="0"/>
        <v>1</v>
      </c>
      <c r="E14" s="76">
        <f>'Cupwertung Gesamt'!E40</f>
        <v>7</v>
      </c>
      <c r="F14" s="37" t="str">
        <f>'Cupwertung Gesamt'!F40</f>
        <v>*)</v>
      </c>
      <c r="G14" s="196">
        <f>'Cupwertung Gesamt'!G40</f>
        <v>0</v>
      </c>
      <c r="H14" s="24">
        <f>'Cupwertung Gesamt'!H40</f>
        <v>12</v>
      </c>
      <c r="I14" s="196">
        <f>'Cupwertung Gesamt'!I40</f>
        <v>7</v>
      </c>
      <c r="J14" s="29" t="str">
        <f>'Cupwertung Gesamt'!J40</f>
        <v>x</v>
      </c>
      <c r="K14" s="196">
        <f>'Cupwertung Gesamt'!K40</f>
        <v>0</v>
      </c>
      <c r="L14" s="29" t="str">
        <f>'Cupwertung Gesamt'!L40</f>
        <v>x</v>
      </c>
      <c r="M14" s="196">
        <f>'Cupwertung Gesamt'!M40</f>
        <v>0</v>
      </c>
      <c r="N14" s="29" t="str">
        <f>'Cupwertung Gesamt'!N40</f>
        <v>x</v>
      </c>
      <c r="O14" s="196">
        <f>'Cupwertung Gesamt'!O40</f>
        <v>0</v>
      </c>
      <c r="P14" s="29" t="str">
        <f>'Cupwertung Gesamt'!P40</f>
        <v>x</v>
      </c>
      <c r="Q14" s="196">
        <f>'Cupwertung Gesamt'!Q40</f>
        <v>0</v>
      </c>
      <c r="R14" s="29">
        <f>'Cupwertung Gesamt'!R40</f>
        <v>0</v>
      </c>
      <c r="S14" s="196">
        <f>'Cupwertung Gesamt'!S40</f>
        <v>0</v>
      </c>
      <c r="T14" s="29"/>
      <c r="U14" s="196"/>
      <c r="V14" s="29"/>
      <c r="W14" s="196"/>
      <c r="X14" s="35">
        <f>'Cupwertung Gesamt'!X40</f>
        <v>0</v>
      </c>
      <c r="Z14" s="193"/>
      <c r="AA14" s="194"/>
    </row>
    <row r="15" spans="1:27" s="192" customFormat="1" ht="12.75">
      <c r="A15" s="17" t="s">
        <v>30</v>
      </c>
      <c r="B15" s="38" t="str">
        <f>'Cupwertung Gesamt'!B41</f>
        <v>Ilk Lena</v>
      </c>
      <c r="C15" s="19" t="str">
        <f>'Cupwertung Gesamt'!C41</f>
        <v>SK Kleinzell</v>
      </c>
      <c r="D15" s="20">
        <f t="shared" si="0"/>
        <v>1</v>
      </c>
      <c r="E15" s="76">
        <f>'Cupwertung Gesamt'!E41</f>
        <v>5</v>
      </c>
      <c r="F15" s="37" t="str">
        <f>'Cupwertung Gesamt'!F41</f>
        <v>*)</v>
      </c>
      <c r="G15" s="196">
        <f>'Cupwertung Gesamt'!G41</f>
        <v>0</v>
      </c>
      <c r="H15" s="24">
        <f>'Cupwertung Gesamt'!H41</f>
        <v>14</v>
      </c>
      <c r="I15" s="196">
        <f>'Cupwertung Gesamt'!I41</f>
        <v>5</v>
      </c>
      <c r="J15" s="29" t="str">
        <f>'Cupwertung Gesamt'!J41</f>
        <v>x</v>
      </c>
      <c r="K15" s="196">
        <f>'Cupwertung Gesamt'!K41</f>
        <v>0</v>
      </c>
      <c r="L15" s="29" t="str">
        <f>'Cupwertung Gesamt'!L41</f>
        <v>x</v>
      </c>
      <c r="M15" s="196">
        <f>'Cupwertung Gesamt'!M41</f>
        <v>0</v>
      </c>
      <c r="N15" s="29" t="str">
        <f>'Cupwertung Gesamt'!N41</f>
        <v>x</v>
      </c>
      <c r="O15" s="196">
        <f>'Cupwertung Gesamt'!O41</f>
        <v>0</v>
      </c>
      <c r="P15" s="29" t="str">
        <f>'Cupwertung Gesamt'!P41</f>
        <v>x</v>
      </c>
      <c r="Q15" s="196">
        <f>'Cupwertung Gesamt'!Q41</f>
        <v>0</v>
      </c>
      <c r="R15" s="29">
        <f>'Cupwertung Gesamt'!R41</f>
        <v>0</v>
      </c>
      <c r="S15" s="196">
        <f>'Cupwertung Gesamt'!S41</f>
        <v>0</v>
      </c>
      <c r="T15" s="29"/>
      <c r="U15" s="196"/>
      <c r="V15" s="29"/>
      <c r="W15" s="196"/>
      <c r="X15" s="35">
        <f>'Cupwertung Gesamt'!X41</f>
        <v>0</v>
      </c>
      <c r="Z15" s="193"/>
      <c r="AA15" s="194"/>
    </row>
    <row r="16" spans="1:27" s="192" customFormat="1" ht="12.75">
      <c r="A16" s="17" t="s">
        <v>38</v>
      </c>
      <c r="B16" s="38" t="str">
        <f>'Cupwertung Gesamt'!B42</f>
        <v>Breitenfellner Juliane</v>
      </c>
      <c r="C16" s="19" t="str">
        <f>'Cupwertung Gesamt'!C42</f>
        <v>SK Kleinzell</v>
      </c>
      <c r="D16" s="20">
        <f t="shared" si="0"/>
        <v>1</v>
      </c>
      <c r="E16" s="76">
        <f>'Cupwertung Gesamt'!E42</f>
        <v>3</v>
      </c>
      <c r="F16" s="37" t="str">
        <f>'Cupwertung Gesamt'!F42</f>
        <v>*)</v>
      </c>
      <c r="G16" s="196">
        <f>'Cupwertung Gesamt'!G42</f>
        <v>0</v>
      </c>
      <c r="H16" s="24">
        <f>'Cupwertung Gesamt'!H42</f>
        <v>16</v>
      </c>
      <c r="I16" s="196">
        <f>'Cupwertung Gesamt'!I42</f>
        <v>3</v>
      </c>
      <c r="J16" s="29" t="str">
        <f>'Cupwertung Gesamt'!J42</f>
        <v>x</v>
      </c>
      <c r="K16" s="196">
        <f>'Cupwertung Gesamt'!K42</f>
        <v>0</v>
      </c>
      <c r="L16" s="29" t="str">
        <f>'Cupwertung Gesamt'!L42</f>
        <v>x</v>
      </c>
      <c r="M16" s="196">
        <f>'Cupwertung Gesamt'!M42</f>
        <v>0</v>
      </c>
      <c r="N16" s="29" t="str">
        <f>'Cupwertung Gesamt'!N42</f>
        <v>x</v>
      </c>
      <c r="O16" s="196">
        <f>'Cupwertung Gesamt'!O42</f>
        <v>0</v>
      </c>
      <c r="P16" s="29" t="str">
        <f>'Cupwertung Gesamt'!P42</f>
        <v>x</v>
      </c>
      <c r="Q16" s="196">
        <f>'Cupwertung Gesamt'!Q42</f>
        <v>0</v>
      </c>
      <c r="R16" s="29">
        <f>'Cupwertung Gesamt'!R42</f>
        <v>0</v>
      </c>
      <c r="S16" s="196">
        <f>'Cupwertung Gesamt'!S42</f>
        <v>0</v>
      </c>
      <c r="T16" s="29"/>
      <c r="U16" s="196"/>
      <c r="V16" s="29"/>
      <c r="W16" s="196"/>
      <c r="X16" s="35">
        <f>'Cupwertung Gesamt'!X42</f>
        <v>0</v>
      </c>
      <c r="Z16" s="193"/>
      <c r="AA16" s="194"/>
    </row>
    <row r="17" spans="1:27" s="192" customFormat="1" ht="12.75">
      <c r="A17" s="17" t="s">
        <v>41</v>
      </c>
      <c r="B17" s="38">
        <f>'Cupwertung Gesamt'!B43</f>
        <v>0</v>
      </c>
      <c r="C17" s="19">
        <f>'Cupwertung Gesamt'!C43</f>
        <v>0</v>
      </c>
      <c r="D17" s="20">
        <f t="shared" si="0"/>
        <v>0</v>
      </c>
      <c r="E17" s="76">
        <f>'Cupwertung Gesamt'!E43</f>
        <v>0</v>
      </c>
      <c r="F17" s="37">
        <f>'Cupwertung Gesamt'!F43</f>
        <v>0</v>
      </c>
      <c r="G17" s="196">
        <f>'Cupwertung Gesamt'!G43</f>
        <v>0</v>
      </c>
      <c r="H17" s="24">
        <f>'Cupwertung Gesamt'!H43</f>
        <v>0</v>
      </c>
      <c r="I17" s="196">
        <f>'Cupwertung Gesamt'!I43</f>
        <v>0</v>
      </c>
      <c r="J17" s="29">
        <f>'Cupwertung Gesamt'!J43</f>
        <v>0</v>
      </c>
      <c r="K17" s="196">
        <f>'Cupwertung Gesamt'!K43</f>
        <v>0</v>
      </c>
      <c r="L17" s="29">
        <f>'Cupwertung Gesamt'!L43</f>
        <v>0</v>
      </c>
      <c r="M17" s="196">
        <f>'Cupwertung Gesamt'!M43</f>
        <v>0</v>
      </c>
      <c r="N17" s="29">
        <f>'Cupwertung Gesamt'!N43</f>
        <v>0</v>
      </c>
      <c r="O17" s="196">
        <f>'Cupwertung Gesamt'!O43</f>
        <v>0</v>
      </c>
      <c r="P17" s="29">
        <f>'Cupwertung Gesamt'!P43</f>
        <v>0</v>
      </c>
      <c r="Q17" s="196">
        <f>'Cupwertung Gesamt'!Q43</f>
        <v>0</v>
      </c>
      <c r="R17" s="29">
        <f>'Cupwertung Gesamt'!R43</f>
        <v>0</v>
      </c>
      <c r="S17" s="196">
        <f>'Cupwertung Gesamt'!S43</f>
        <v>0</v>
      </c>
      <c r="T17" s="29"/>
      <c r="U17" s="196"/>
      <c r="V17" s="29"/>
      <c r="W17" s="196"/>
      <c r="X17" s="35">
        <f>'Cupwertung Gesamt'!X43</f>
        <v>0</v>
      </c>
      <c r="Z17" s="193"/>
      <c r="AA17" s="194"/>
    </row>
    <row r="18" spans="1:27" s="192" customFormat="1" ht="12.75">
      <c r="A18" s="17" t="s">
        <v>43</v>
      </c>
      <c r="B18" s="38">
        <f>'Cupwertung Gesamt'!B44</f>
        <v>0</v>
      </c>
      <c r="C18" s="19">
        <f>'Cupwertung Gesamt'!C44</f>
        <v>0</v>
      </c>
      <c r="D18" s="20">
        <f t="shared" si="0"/>
        <v>0</v>
      </c>
      <c r="E18" s="76">
        <f>'Cupwertung Gesamt'!E44</f>
        <v>0</v>
      </c>
      <c r="F18" s="37">
        <f>'Cupwertung Gesamt'!F44</f>
        <v>0</v>
      </c>
      <c r="G18" s="196">
        <f>'Cupwertung Gesamt'!G44</f>
        <v>0</v>
      </c>
      <c r="H18" s="24">
        <f>'Cupwertung Gesamt'!H44</f>
        <v>0</v>
      </c>
      <c r="I18" s="196">
        <f>'Cupwertung Gesamt'!I44</f>
        <v>0</v>
      </c>
      <c r="J18" s="29">
        <f>'Cupwertung Gesamt'!J44</f>
        <v>0</v>
      </c>
      <c r="K18" s="196">
        <f>'Cupwertung Gesamt'!K44</f>
        <v>0</v>
      </c>
      <c r="L18" s="29">
        <f>'Cupwertung Gesamt'!L44</f>
        <v>0</v>
      </c>
      <c r="M18" s="196">
        <f>'Cupwertung Gesamt'!M44</f>
        <v>0</v>
      </c>
      <c r="N18" s="29">
        <f>'Cupwertung Gesamt'!N44</f>
        <v>0</v>
      </c>
      <c r="O18" s="196">
        <f>'Cupwertung Gesamt'!O44</f>
        <v>0</v>
      </c>
      <c r="P18" s="29">
        <f>'Cupwertung Gesamt'!P44</f>
        <v>0</v>
      </c>
      <c r="Q18" s="196">
        <f>'Cupwertung Gesamt'!Q44</f>
        <v>0</v>
      </c>
      <c r="R18" s="29">
        <f>'Cupwertung Gesamt'!R44</f>
        <v>0</v>
      </c>
      <c r="S18" s="196">
        <f>'Cupwertung Gesamt'!S44</f>
        <v>0</v>
      </c>
      <c r="T18" s="29"/>
      <c r="U18" s="196"/>
      <c r="V18" s="29"/>
      <c r="W18" s="196"/>
      <c r="X18" s="35">
        <f>'Cupwertung Gesamt'!X44</f>
        <v>0</v>
      </c>
      <c r="Z18" s="193"/>
      <c r="AA18" s="194"/>
    </row>
    <row r="19" spans="1:27" s="192" customFormat="1" ht="12.75">
      <c r="A19" s="17"/>
      <c r="B19" s="38"/>
      <c r="C19" s="18"/>
      <c r="D19" s="20">
        <f t="shared" si="0"/>
        <v>0</v>
      </c>
      <c r="E19" s="76">
        <f>'Cupwertung Gesamt'!E45</f>
        <v>0</v>
      </c>
      <c r="F19" s="37">
        <f>'Cupwertung Gesamt'!F45</f>
        <v>0</v>
      </c>
      <c r="G19" s="196">
        <f>'Cupwertung Gesamt'!G45</f>
        <v>0</v>
      </c>
      <c r="H19" s="24">
        <f>'Cupwertung Gesamt'!H45</f>
        <v>0</v>
      </c>
      <c r="I19" s="196">
        <f>'Cupwertung Gesamt'!I45</f>
        <v>0</v>
      </c>
      <c r="J19" s="29">
        <f>'Cupwertung Gesamt'!J45</f>
        <v>0</v>
      </c>
      <c r="K19" s="196">
        <f>'Cupwertung Gesamt'!K45</f>
        <v>0</v>
      </c>
      <c r="L19" s="29">
        <f>'Cupwertung Gesamt'!L45</f>
        <v>0</v>
      </c>
      <c r="M19" s="196">
        <f>'Cupwertung Gesamt'!M45</f>
        <v>0</v>
      </c>
      <c r="N19" s="29">
        <f>'Cupwertung Gesamt'!N45</f>
        <v>0</v>
      </c>
      <c r="O19" s="196">
        <f>'Cupwertung Gesamt'!O45</f>
        <v>0</v>
      </c>
      <c r="P19" s="29">
        <f>'Cupwertung Gesamt'!P45</f>
        <v>0</v>
      </c>
      <c r="Q19" s="196">
        <f>'Cupwertung Gesamt'!Q45</f>
        <v>0</v>
      </c>
      <c r="R19" s="29">
        <f>'Cupwertung Gesamt'!R45</f>
        <v>0</v>
      </c>
      <c r="S19" s="196">
        <f>'Cupwertung Gesamt'!S45</f>
        <v>0</v>
      </c>
      <c r="T19" s="29"/>
      <c r="U19" s="196"/>
      <c r="V19" s="29"/>
      <c r="W19" s="196"/>
      <c r="X19" s="35">
        <f>'Cupwertung Gesamt'!X45</f>
        <v>0</v>
      </c>
      <c r="Z19" s="193"/>
      <c r="AA19" s="194"/>
    </row>
    <row r="20" spans="1:27" s="199" customFormat="1" ht="12.75">
      <c r="A20" s="44"/>
      <c r="B20" s="45"/>
      <c r="C20" s="45"/>
      <c r="D20" s="46">
        <f t="shared" si="0"/>
        <v>0</v>
      </c>
      <c r="E20" s="47">
        <f>SUM(G20+I20+K20+M20+O20+Q20+S20+W20)</f>
        <v>0</v>
      </c>
      <c r="F20" s="48"/>
      <c r="G20" s="49"/>
      <c r="H20" s="80"/>
      <c r="I20" s="49"/>
      <c r="J20" s="50"/>
      <c r="K20" s="49"/>
      <c r="L20" s="50"/>
      <c r="M20" s="49"/>
      <c r="N20" s="50"/>
      <c r="O20" s="49"/>
      <c r="P20" s="197"/>
      <c r="Q20" s="49"/>
      <c r="R20" s="197"/>
      <c r="S20" s="49"/>
      <c r="T20" s="198"/>
      <c r="U20" s="52"/>
      <c r="V20" s="197"/>
      <c r="W20" s="49"/>
      <c r="X20" s="82"/>
      <c r="Z20" s="200"/>
      <c r="AA20" s="201"/>
    </row>
    <row r="21" spans="1:27" s="192" customFormat="1" ht="12.75">
      <c r="A21" s="17" t="s">
        <v>17</v>
      </c>
      <c r="B21" s="38" t="str">
        <f>'Cupwertung Gesamt'!B47</f>
        <v>Pilz Johannes</v>
      </c>
      <c r="C21" s="18" t="str">
        <f>'Cupwertung Gesamt'!C47</f>
        <v>Bike Team Kaiser</v>
      </c>
      <c r="D21" s="20">
        <f t="shared" si="0"/>
        <v>1</v>
      </c>
      <c r="E21" s="35">
        <f>'Cupwertung Gesamt'!E47</f>
        <v>66</v>
      </c>
      <c r="F21" s="202">
        <f>'Cupwertung Gesamt'!F47</f>
        <v>2</v>
      </c>
      <c r="G21" s="203">
        <f>'Cupwertung Gesamt'!G47</f>
        <v>14</v>
      </c>
      <c r="H21" s="29">
        <f>'Cupwertung Gesamt'!H47</f>
        <v>7</v>
      </c>
      <c r="I21" s="203">
        <f>'Cupwertung Gesamt'!I47</f>
        <v>12</v>
      </c>
      <c r="J21" s="202">
        <f>'Cupwertung Gesamt'!J47</f>
        <v>7</v>
      </c>
      <c r="K21" s="203">
        <f>'Cupwertung Gesamt'!K47</f>
        <v>12</v>
      </c>
      <c r="L21" s="202" t="str">
        <f>'Cupwertung Gesamt'!L47</f>
        <v>13*)</v>
      </c>
      <c r="M21" s="203">
        <f>'Cupwertung Gesamt'!M47</f>
        <v>0</v>
      </c>
      <c r="N21" s="202">
        <f>'Cupwertung Gesamt'!N47</f>
        <v>3</v>
      </c>
      <c r="O21" s="203">
        <f>'Cupwertung Gesamt'!O47</f>
        <v>8</v>
      </c>
      <c r="P21" s="202">
        <f>'Cupwertung Gesamt'!P47</f>
        <v>1</v>
      </c>
      <c r="Q21" s="203">
        <f>'Cupwertung Gesamt'!Q47</f>
        <v>20</v>
      </c>
      <c r="R21" s="202">
        <f>'Cupwertung Gesamt'!R47</f>
        <v>0</v>
      </c>
      <c r="S21" s="203">
        <f>'Cupwertung Gesamt'!S47</f>
        <v>0</v>
      </c>
      <c r="T21" s="202"/>
      <c r="U21" s="203"/>
      <c r="V21" s="202"/>
      <c r="W21" s="203"/>
      <c r="X21" s="35">
        <f>'Cupwertung Gesamt'!X47</f>
        <v>6</v>
      </c>
      <c r="Z21" s="193"/>
      <c r="AA21" s="194"/>
    </row>
    <row r="22" spans="1:27" s="192" customFormat="1" ht="12.75">
      <c r="A22" s="83" t="s">
        <v>21</v>
      </c>
      <c r="B22" s="38" t="str">
        <f>'Cupwertung Gesamt'!B48</f>
        <v>Ebner Fabian</v>
      </c>
      <c r="C22" s="18" t="str">
        <f>'Cupwertung Gesamt'!C48</f>
        <v>RCN Rochelt Niederneukirchen</v>
      </c>
      <c r="D22" s="20">
        <f t="shared" si="0"/>
        <v>1</v>
      </c>
      <c r="E22" s="35">
        <f>'Cupwertung Gesamt'!E48</f>
        <v>56</v>
      </c>
      <c r="F22" s="202">
        <f>'Cupwertung Gesamt'!F48</f>
        <v>1</v>
      </c>
      <c r="G22" s="203">
        <f>'Cupwertung Gesamt'!G48</f>
        <v>16</v>
      </c>
      <c r="H22" s="29" t="str">
        <f>'Cupwertung Gesamt'!H48</f>
        <v>*)</v>
      </c>
      <c r="I22" s="203">
        <f>'Cupwertung Gesamt'!I48</f>
        <v>0</v>
      </c>
      <c r="J22" s="202">
        <f>'Cupwertung Gesamt'!J48</f>
        <v>6</v>
      </c>
      <c r="K22" s="203">
        <f>'Cupwertung Gesamt'!K48</f>
        <v>13</v>
      </c>
      <c r="L22" s="202">
        <f>'Cupwertung Gesamt'!L48</f>
        <v>21</v>
      </c>
      <c r="M22" s="203">
        <f>'Cupwertung Gesamt'!M48</f>
        <v>0</v>
      </c>
      <c r="N22" s="202">
        <f>'Cupwertung Gesamt'!N48</f>
        <v>1</v>
      </c>
      <c r="O22" s="203">
        <f>'Cupwertung Gesamt'!O48</f>
        <v>12</v>
      </c>
      <c r="P22" s="202">
        <f>'Cupwertung Gesamt'!P48</f>
        <v>4</v>
      </c>
      <c r="Q22" s="203">
        <f>'Cupwertung Gesamt'!Q48</f>
        <v>15</v>
      </c>
      <c r="R22" s="202">
        <f>'Cupwertung Gesamt'!R48</f>
        <v>0</v>
      </c>
      <c r="S22" s="203">
        <f>'Cupwertung Gesamt'!S48</f>
        <v>0</v>
      </c>
      <c r="T22" s="202"/>
      <c r="U22" s="203"/>
      <c r="V22" s="202"/>
      <c r="W22" s="203"/>
      <c r="X22" s="35">
        <f>'Cupwertung Gesamt'!X48</f>
        <v>0</v>
      </c>
      <c r="Z22" s="193"/>
      <c r="AA22" s="194"/>
    </row>
    <row r="23" spans="1:27" s="192" customFormat="1" ht="12.75">
      <c r="A23" s="83" t="s">
        <v>24</v>
      </c>
      <c r="B23" s="38" t="str">
        <f>'Cupwertung Gesamt'!B49</f>
        <v>Kosch Matthias</v>
      </c>
      <c r="C23" s="18" t="str">
        <f>'Cupwertung Gesamt'!C49</f>
        <v>RCN Rochelt Niederneukirchen</v>
      </c>
      <c r="D23" s="20">
        <f t="shared" si="0"/>
        <v>1</v>
      </c>
      <c r="E23" s="35">
        <f>'Cupwertung Gesamt'!E49</f>
        <v>44</v>
      </c>
      <c r="F23" s="202">
        <f>'Cupwertung Gesamt'!F49</f>
        <v>7</v>
      </c>
      <c r="G23" s="203">
        <f>'Cupwertung Gesamt'!G49</f>
        <v>8</v>
      </c>
      <c r="H23" s="29" t="str">
        <f>'Cupwertung Gesamt'!H49</f>
        <v>*)</v>
      </c>
      <c r="I23" s="203">
        <f>'Cupwertung Gesamt'!I49</f>
        <v>0</v>
      </c>
      <c r="J23" s="202" t="str">
        <f>'Cupwertung Gesamt'!J49</f>
        <v>x</v>
      </c>
      <c r="K23" s="203">
        <f>'Cupwertung Gesamt'!K49</f>
        <v>0</v>
      </c>
      <c r="L23" s="202">
        <f>'Cupwertung Gesamt'!L49</f>
        <v>11</v>
      </c>
      <c r="M23" s="203">
        <f>'Cupwertung Gesamt'!M49</f>
        <v>8</v>
      </c>
      <c r="N23" s="202">
        <f>'Cupwertung Gesamt'!N49</f>
        <v>2</v>
      </c>
      <c r="O23" s="203">
        <f>'Cupwertung Gesamt'!O49</f>
        <v>10</v>
      </c>
      <c r="P23" s="202">
        <f>'Cupwertung Gesamt'!P49</f>
        <v>2</v>
      </c>
      <c r="Q23" s="203">
        <f>'Cupwertung Gesamt'!Q49</f>
        <v>18</v>
      </c>
      <c r="R23" s="202">
        <f>'Cupwertung Gesamt'!R49</f>
        <v>0</v>
      </c>
      <c r="S23" s="203">
        <f>'Cupwertung Gesamt'!S49</f>
        <v>0</v>
      </c>
      <c r="T23" s="202"/>
      <c r="U23" s="203"/>
      <c r="V23" s="202"/>
      <c r="W23" s="203"/>
      <c r="X23" s="35">
        <f>'Cupwertung Gesamt'!X49</f>
        <v>0</v>
      </c>
      <c r="Z23" s="193"/>
      <c r="AA23" s="194"/>
    </row>
    <row r="24" spans="1:27" s="192" customFormat="1" ht="12.75">
      <c r="A24" s="17" t="s">
        <v>27</v>
      </c>
      <c r="B24" s="38" t="str">
        <f>'Cupwertung Gesamt'!B50</f>
        <v>Hammerschmid Mario</v>
      </c>
      <c r="C24" s="18" t="str">
        <f>'Cupwertung Gesamt'!C50</f>
        <v>RC ARBÖ ANF Mazda Eder Walding</v>
      </c>
      <c r="D24" s="20">
        <f t="shared" si="0"/>
        <v>1</v>
      </c>
      <c r="E24" s="35">
        <f>'Cupwertung Gesamt'!E50</f>
        <v>36</v>
      </c>
      <c r="F24" s="202">
        <f>'Cupwertung Gesamt'!F50</f>
        <v>3</v>
      </c>
      <c r="G24" s="203">
        <f>'Cupwertung Gesamt'!G50</f>
        <v>12</v>
      </c>
      <c r="H24" s="29">
        <f>'Cupwertung Gesamt'!H50</f>
        <v>15</v>
      </c>
      <c r="I24" s="203">
        <f>'Cupwertung Gesamt'!I50</f>
        <v>4</v>
      </c>
      <c r="J24" s="202">
        <f>'Cupwertung Gesamt'!J50</f>
        <v>9</v>
      </c>
      <c r="K24" s="203">
        <f>'Cupwertung Gesamt'!K50</f>
        <v>10</v>
      </c>
      <c r="L24" s="202" t="str">
        <f>'Cupwertung Gesamt'!L50</f>
        <v>*)</v>
      </c>
      <c r="M24" s="203">
        <f>'Cupwertung Gesamt'!M50</f>
        <v>0</v>
      </c>
      <c r="N24" s="202" t="str">
        <f>'Cupwertung Gesamt'!N50</f>
        <v>x</v>
      </c>
      <c r="O24" s="203">
        <f>'Cupwertung Gesamt'!O50</f>
        <v>0</v>
      </c>
      <c r="P24" s="202">
        <f>'Cupwertung Gesamt'!P50</f>
        <v>9</v>
      </c>
      <c r="Q24" s="203">
        <f>'Cupwertung Gesamt'!Q50</f>
        <v>10</v>
      </c>
      <c r="R24" s="202">
        <f>'Cupwertung Gesamt'!R50</f>
        <v>0</v>
      </c>
      <c r="S24" s="203">
        <f>'Cupwertung Gesamt'!S50</f>
        <v>0</v>
      </c>
      <c r="T24" s="202"/>
      <c r="U24" s="203"/>
      <c r="V24" s="202"/>
      <c r="W24" s="203"/>
      <c r="X24" s="35">
        <f>'Cupwertung Gesamt'!X50</f>
        <v>0</v>
      </c>
      <c r="Z24" s="193"/>
      <c r="AA24" s="194"/>
    </row>
    <row r="25" spans="1:27" s="192" customFormat="1" ht="12.75">
      <c r="A25" s="83" t="s">
        <v>28</v>
      </c>
      <c r="B25" s="38" t="str">
        <f>'Cupwertung Gesamt'!B51</f>
        <v>Zellhofer Daniel</v>
      </c>
      <c r="C25" s="18" t="str">
        <f>'Cupwertung Gesamt'!C51</f>
        <v>RCN Rochelt Niederneukirchen</v>
      </c>
      <c r="D25" s="20">
        <f t="shared" si="0"/>
        <v>1</v>
      </c>
      <c r="E25" s="35">
        <f>'Cupwertung Gesamt'!E51</f>
        <v>19</v>
      </c>
      <c r="F25" s="202">
        <f>'Cupwertung Gesamt'!F51</f>
        <v>6</v>
      </c>
      <c r="G25" s="203">
        <f>'Cupwertung Gesamt'!G51</f>
        <v>9</v>
      </c>
      <c r="H25" s="29" t="str">
        <f>'Cupwertung Gesamt'!H51</f>
        <v>*)</v>
      </c>
      <c r="I25" s="203">
        <f>'Cupwertung Gesamt'!I51</f>
        <v>0</v>
      </c>
      <c r="J25" s="202" t="str">
        <f>'Cupwertung Gesamt'!J51</f>
        <v>x</v>
      </c>
      <c r="K25" s="203">
        <f>'Cupwertung Gesamt'!K51</f>
        <v>0</v>
      </c>
      <c r="L25" s="202">
        <f>'Cupwertung Gesamt'!L51</f>
        <v>15</v>
      </c>
      <c r="M25" s="203">
        <f>'Cupwertung Gesamt'!M51</f>
        <v>4</v>
      </c>
      <c r="N25" s="202">
        <f>'Cupwertung Gesamt'!N51</f>
        <v>4</v>
      </c>
      <c r="O25" s="203">
        <f>'Cupwertung Gesamt'!O51</f>
        <v>6</v>
      </c>
      <c r="P25" s="202">
        <f>'Cupwertung Gesamt'!P51</f>
        <v>11</v>
      </c>
      <c r="Q25" s="203">
        <f>'Cupwertung Gesamt'!Q51</f>
        <v>0</v>
      </c>
      <c r="R25" s="202">
        <f>'Cupwertung Gesamt'!R51</f>
        <v>0</v>
      </c>
      <c r="S25" s="203">
        <f>'Cupwertung Gesamt'!S51</f>
        <v>0</v>
      </c>
      <c r="T25" s="202"/>
      <c r="U25" s="203"/>
      <c r="V25" s="202"/>
      <c r="W25" s="203"/>
      <c r="X25" s="35">
        <f>'Cupwertung Gesamt'!X51</f>
        <v>0</v>
      </c>
      <c r="Z25" s="193"/>
      <c r="AA25" s="194"/>
    </row>
    <row r="26" spans="1:27" s="192" customFormat="1" ht="12.75">
      <c r="A26" s="83" t="s">
        <v>29</v>
      </c>
      <c r="B26" s="38" t="str">
        <f>'Cupwertung Gesamt'!B52</f>
        <v>Kaiser Andreas</v>
      </c>
      <c r="C26" s="18" t="str">
        <f>'Cupwertung Gesamt'!C52</f>
        <v>RC ARBÖ ANF Mazda Eder Walding</v>
      </c>
      <c r="D26" s="20">
        <f t="shared" si="0"/>
        <v>1</v>
      </c>
      <c r="E26" s="35">
        <f>'Cupwertung Gesamt'!E52</f>
        <v>16</v>
      </c>
      <c r="F26" s="202">
        <f>'Cupwertung Gesamt'!F52</f>
        <v>5</v>
      </c>
      <c r="G26" s="203">
        <f>'Cupwertung Gesamt'!G52</f>
        <v>10</v>
      </c>
      <c r="H26" s="29" t="str">
        <f>'Cupwertung Gesamt'!H52</f>
        <v>*)</v>
      </c>
      <c r="I26" s="203">
        <f>'Cupwertung Gesamt'!I52</f>
        <v>0</v>
      </c>
      <c r="J26" s="202">
        <f>'Cupwertung Gesamt'!J52</f>
        <v>13</v>
      </c>
      <c r="K26" s="203">
        <f>'Cupwertung Gesamt'!K52</f>
        <v>6</v>
      </c>
      <c r="L26" s="202" t="str">
        <f>'Cupwertung Gesamt'!L52</f>
        <v>x</v>
      </c>
      <c r="M26" s="203">
        <f>'Cupwertung Gesamt'!M52</f>
        <v>0</v>
      </c>
      <c r="N26" s="202" t="str">
        <f>'Cupwertung Gesamt'!N52</f>
        <v>x</v>
      </c>
      <c r="O26" s="203">
        <f>'Cupwertung Gesamt'!O52</f>
        <v>0</v>
      </c>
      <c r="P26" s="202" t="str">
        <f>'Cupwertung Gesamt'!P52</f>
        <v>x</v>
      </c>
      <c r="Q26" s="203">
        <f>'Cupwertung Gesamt'!Q52</f>
        <v>0</v>
      </c>
      <c r="R26" s="202">
        <f>'Cupwertung Gesamt'!R52</f>
        <v>0</v>
      </c>
      <c r="S26" s="203">
        <f>'Cupwertung Gesamt'!S52</f>
        <v>0</v>
      </c>
      <c r="T26" s="202"/>
      <c r="U26" s="203"/>
      <c r="V26" s="202"/>
      <c r="W26" s="203"/>
      <c r="X26" s="35">
        <f>'Cupwertung Gesamt'!X52</f>
        <v>0</v>
      </c>
      <c r="Z26" s="193"/>
      <c r="AA26" s="194"/>
    </row>
    <row r="27" spans="1:27" s="192" customFormat="1" ht="12.75">
      <c r="A27" s="17" t="s">
        <v>30</v>
      </c>
      <c r="B27" s="38" t="str">
        <f>'Cupwertung Gesamt'!B53</f>
        <v>Schittengruber Niklas</v>
      </c>
      <c r="C27" s="18" t="str">
        <f>'Cupwertung Gesamt'!C53</f>
        <v>Bike Team Kaiser</v>
      </c>
      <c r="D27" s="20">
        <f t="shared" si="0"/>
        <v>1</v>
      </c>
      <c r="E27" s="35">
        <f>'Cupwertung Gesamt'!E53</f>
        <v>16</v>
      </c>
      <c r="F27" s="202" t="str">
        <f>'Cupwertung Gesamt'!F53</f>
        <v>*)</v>
      </c>
      <c r="G27" s="203">
        <f>'Cupwertung Gesamt'!G53</f>
        <v>0</v>
      </c>
      <c r="H27" s="29" t="str">
        <f>'Cupwertung Gesamt'!H53</f>
        <v>x</v>
      </c>
      <c r="I27" s="203">
        <f>'Cupwertung Gesamt'!I53</f>
        <v>0</v>
      </c>
      <c r="J27" s="202" t="str">
        <f>'Cupwertung Gesamt'!J53</f>
        <v>x</v>
      </c>
      <c r="K27" s="203">
        <f>'Cupwertung Gesamt'!K53</f>
        <v>0</v>
      </c>
      <c r="L27" s="202" t="str">
        <f>'Cupwertung Gesamt'!L53</f>
        <v>x</v>
      </c>
      <c r="M27" s="203">
        <f>'Cupwertung Gesamt'!M53</f>
        <v>0</v>
      </c>
      <c r="N27" s="202" t="str">
        <f>'Cupwertung Gesamt'!N53</f>
        <v>x</v>
      </c>
      <c r="O27" s="203">
        <f>'Cupwertung Gesamt'!O53</f>
        <v>0</v>
      </c>
      <c r="P27" s="202">
        <f>'Cupwertung Gesamt'!P53</f>
        <v>3</v>
      </c>
      <c r="Q27" s="203">
        <f>'Cupwertung Gesamt'!Q53</f>
        <v>16</v>
      </c>
      <c r="R27" s="202">
        <f>'Cupwertung Gesamt'!R53</f>
        <v>0</v>
      </c>
      <c r="S27" s="203">
        <f>'Cupwertung Gesamt'!S53</f>
        <v>0</v>
      </c>
      <c r="T27" s="202"/>
      <c r="U27" s="203"/>
      <c r="V27" s="202"/>
      <c r="W27" s="203"/>
      <c r="X27" s="35">
        <f>'Cupwertung Gesamt'!X53</f>
        <v>0</v>
      </c>
      <c r="Z27" s="193"/>
      <c r="AA27" s="194"/>
    </row>
    <row r="28" spans="1:27" s="192" customFormat="1" ht="12.75">
      <c r="A28" s="83" t="s">
        <v>38</v>
      </c>
      <c r="B28" s="38" t="str">
        <f>'Cupwertung Gesamt'!B54</f>
        <v>Vorderderfler Paul</v>
      </c>
      <c r="C28" s="18" t="str">
        <f>'Cupwertung Gesamt'!C54</f>
        <v>ÖAMTC Hrinkow Bikes Steyr </v>
      </c>
      <c r="D28" s="20">
        <f t="shared" si="0"/>
        <v>1</v>
      </c>
      <c r="E28" s="35">
        <f>'Cupwertung Gesamt'!E54</f>
        <v>14</v>
      </c>
      <c r="F28" s="202" t="str">
        <f>'Cupwertung Gesamt'!F54</f>
        <v>*)</v>
      </c>
      <c r="G28" s="203">
        <f>'Cupwertung Gesamt'!G54</f>
        <v>0</v>
      </c>
      <c r="H28" s="29" t="str">
        <f>'Cupwertung Gesamt'!H54</f>
        <v>x</v>
      </c>
      <c r="I28" s="203">
        <f>'Cupwertung Gesamt'!I54</f>
        <v>0</v>
      </c>
      <c r="J28" s="202" t="str">
        <f>'Cupwertung Gesamt'!J54</f>
        <v>x</v>
      </c>
      <c r="K28" s="203">
        <f>'Cupwertung Gesamt'!K54</f>
        <v>0</v>
      </c>
      <c r="L28" s="202" t="str">
        <f>'Cupwertung Gesamt'!L54</f>
        <v>x</v>
      </c>
      <c r="M28" s="203">
        <f>'Cupwertung Gesamt'!M54</f>
        <v>0</v>
      </c>
      <c r="N28" s="202" t="str">
        <f>'Cupwertung Gesamt'!N54</f>
        <v>x</v>
      </c>
      <c r="O28" s="203">
        <f>'Cupwertung Gesamt'!O54</f>
        <v>0</v>
      </c>
      <c r="P28" s="202">
        <f>'Cupwertung Gesamt'!P54</f>
        <v>5</v>
      </c>
      <c r="Q28" s="203">
        <f>'Cupwertung Gesamt'!Q54</f>
        <v>14</v>
      </c>
      <c r="R28" s="202">
        <f>'Cupwertung Gesamt'!R54</f>
        <v>0</v>
      </c>
      <c r="S28" s="203">
        <f>'Cupwertung Gesamt'!S54</f>
        <v>0</v>
      </c>
      <c r="T28" s="202"/>
      <c r="U28" s="203"/>
      <c r="V28" s="202"/>
      <c r="W28" s="203"/>
      <c r="X28" s="35">
        <f>'Cupwertung Gesamt'!X54</f>
        <v>0</v>
      </c>
      <c r="Z28" s="193"/>
      <c r="AA28" s="194"/>
    </row>
    <row r="29" spans="1:27" s="192" customFormat="1" ht="12.75">
      <c r="A29" s="83" t="s">
        <v>41</v>
      </c>
      <c r="B29" s="38" t="str">
        <f>'Cupwertung Gesamt'!B55</f>
        <v>Friedrich Finley Manuel</v>
      </c>
      <c r="C29" s="18" t="str">
        <f>'Cupwertung Gesamt'!C55</f>
        <v>Sportunion Bad Leonfelden</v>
      </c>
      <c r="D29" s="20">
        <f t="shared" si="0"/>
        <v>1</v>
      </c>
      <c r="E29" s="35">
        <f>'Cupwertung Gesamt'!E55</f>
        <v>11</v>
      </c>
      <c r="F29" s="202">
        <f>'Cupwertung Gesamt'!F55</f>
        <v>4</v>
      </c>
      <c r="G29" s="203">
        <f>'Cupwertung Gesamt'!G55</f>
        <v>11</v>
      </c>
      <c r="H29" s="29" t="str">
        <f>'Cupwertung Gesamt'!H55</f>
        <v>*)</v>
      </c>
      <c r="I29" s="203">
        <f>'Cupwertung Gesamt'!I55</f>
        <v>0</v>
      </c>
      <c r="J29" s="202" t="str">
        <f>'Cupwertung Gesamt'!J55</f>
        <v>x</v>
      </c>
      <c r="K29" s="203">
        <f>'Cupwertung Gesamt'!K55</f>
        <v>0</v>
      </c>
      <c r="L29" s="202" t="str">
        <f>'Cupwertung Gesamt'!L55</f>
        <v>x</v>
      </c>
      <c r="M29" s="203">
        <f>'Cupwertung Gesamt'!M55</f>
        <v>0</v>
      </c>
      <c r="N29" s="202" t="str">
        <f>'Cupwertung Gesamt'!N55</f>
        <v>x</v>
      </c>
      <c r="O29" s="203">
        <f>'Cupwertung Gesamt'!O55</f>
        <v>0</v>
      </c>
      <c r="P29" s="202" t="str">
        <f>'Cupwertung Gesamt'!P55</f>
        <v>x</v>
      </c>
      <c r="Q29" s="203">
        <f>'Cupwertung Gesamt'!Q55</f>
        <v>0</v>
      </c>
      <c r="R29" s="202">
        <f>'Cupwertung Gesamt'!R55</f>
        <v>0</v>
      </c>
      <c r="S29" s="203">
        <f>'Cupwertung Gesamt'!S55</f>
        <v>0</v>
      </c>
      <c r="T29" s="202"/>
      <c r="U29" s="203"/>
      <c r="V29" s="202"/>
      <c r="W29" s="203"/>
      <c r="X29" s="35">
        <f>'Cupwertung Gesamt'!X55</f>
        <v>0</v>
      </c>
      <c r="Z29" s="193"/>
      <c r="AA29" s="194"/>
    </row>
    <row r="30" spans="1:27" s="192" customFormat="1" ht="12.75">
      <c r="A30" s="17" t="s">
        <v>43</v>
      </c>
      <c r="B30" s="38" t="str">
        <f>'Cupwertung Gesamt'!B56</f>
        <v>Wallner Gregor</v>
      </c>
      <c r="C30" s="18" t="str">
        <f>'Cupwertung Gesamt'!C56</f>
        <v>ÖAMTC Power Bike Team Windhaag</v>
      </c>
      <c r="D30" s="20">
        <f t="shared" si="0"/>
        <v>1</v>
      </c>
      <c r="E30" s="35">
        <f>'Cupwertung Gesamt'!E56</f>
        <v>8</v>
      </c>
      <c r="F30" s="202" t="str">
        <f>'Cupwertung Gesamt'!F56</f>
        <v>*)</v>
      </c>
      <c r="G30" s="203">
        <f>'Cupwertung Gesamt'!G56</f>
        <v>0</v>
      </c>
      <c r="H30" s="29" t="str">
        <f>'Cupwertung Gesamt'!H56</f>
        <v>x</v>
      </c>
      <c r="I30" s="203">
        <f>'Cupwertung Gesamt'!I56</f>
        <v>0</v>
      </c>
      <c r="J30" s="202">
        <f>'Cupwertung Gesamt'!J56</f>
        <v>11</v>
      </c>
      <c r="K30" s="203">
        <f>'Cupwertung Gesamt'!K56</f>
        <v>8</v>
      </c>
      <c r="L30" s="202" t="str">
        <f>'Cupwertung Gesamt'!L56</f>
        <v>x</v>
      </c>
      <c r="M30" s="203">
        <f>'Cupwertung Gesamt'!M56</f>
        <v>0</v>
      </c>
      <c r="N30" s="202" t="str">
        <f>'Cupwertung Gesamt'!N56</f>
        <v>x</v>
      </c>
      <c r="O30" s="203">
        <f>'Cupwertung Gesamt'!O56</f>
        <v>0</v>
      </c>
      <c r="P30" s="202" t="str">
        <f>'Cupwertung Gesamt'!P56</f>
        <v>x</v>
      </c>
      <c r="Q30" s="203">
        <f>'Cupwertung Gesamt'!Q56</f>
        <v>0</v>
      </c>
      <c r="R30" s="202">
        <f>'Cupwertung Gesamt'!R56</f>
        <v>0</v>
      </c>
      <c r="S30" s="203">
        <f>'Cupwertung Gesamt'!S56</f>
        <v>0</v>
      </c>
      <c r="T30" s="202"/>
      <c r="U30" s="203"/>
      <c r="V30" s="202"/>
      <c r="W30" s="203"/>
      <c r="X30" s="35">
        <f>'Cupwertung Gesamt'!X56</f>
        <v>0</v>
      </c>
      <c r="Z30" s="193"/>
      <c r="AA30" s="194"/>
    </row>
    <row r="31" spans="1:27" s="192" customFormat="1" ht="12.75">
      <c r="A31" s="83" t="s">
        <v>46</v>
      </c>
      <c r="B31" s="38" t="str">
        <f>'Cupwertung Gesamt'!B57</f>
        <v>Leonfellner Nico</v>
      </c>
      <c r="C31" s="18" t="str">
        <f>'Cupwertung Gesamt'!C57</f>
        <v>RC ARBÖ ANF Mazda Eder Walding</v>
      </c>
      <c r="D31" s="20">
        <f t="shared" si="0"/>
        <v>1</v>
      </c>
      <c r="E31" s="35">
        <f>'Cupwertung Gesamt'!E57</f>
        <v>7</v>
      </c>
      <c r="F31" s="202">
        <f>'Cupwertung Gesamt'!F57</f>
        <v>8</v>
      </c>
      <c r="G31" s="203">
        <f>'Cupwertung Gesamt'!G57</f>
        <v>7</v>
      </c>
      <c r="H31" s="29" t="str">
        <f>'Cupwertung Gesamt'!H57</f>
        <v>*)</v>
      </c>
      <c r="I31" s="203">
        <f>'Cupwertung Gesamt'!I57</f>
        <v>0</v>
      </c>
      <c r="J31" s="202" t="str">
        <f>'Cupwertung Gesamt'!J57</f>
        <v>x</v>
      </c>
      <c r="K31" s="203">
        <f>'Cupwertung Gesamt'!K57</f>
        <v>0</v>
      </c>
      <c r="L31" s="202" t="str">
        <f>'Cupwertung Gesamt'!L57</f>
        <v>x</v>
      </c>
      <c r="M31" s="203">
        <f>'Cupwertung Gesamt'!M57</f>
        <v>0</v>
      </c>
      <c r="N31" s="202" t="str">
        <f>'Cupwertung Gesamt'!N57</f>
        <v>x</v>
      </c>
      <c r="O31" s="203">
        <f>'Cupwertung Gesamt'!O57</f>
        <v>0</v>
      </c>
      <c r="P31" s="202" t="str">
        <f>'Cupwertung Gesamt'!P57</f>
        <v>x</v>
      </c>
      <c r="Q31" s="203">
        <f>'Cupwertung Gesamt'!Q57</f>
        <v>0</v>
      </c>
      <c r="R31" s="202">
        <f>'Cupwertung Gesamt'!R57</f>
        <v>0</v>
      </c>
      <c r="S31" s="203">
        <f>'Cupwertung Gesamt'!S57</f>
        <v>0</v>
      </c>
      <c r="T31" s="202"/>
      <c r="U31" s="203"/>
      <c r="V31" s="202"/>
      <c r="W31" s="203"/>
      <c r="X31" s="35">
        <f>'Cupwertung Gesamt'!X57</f>
        <v>0</v>
      </c>
      <c r="Z31" s="193"/>
      <c r="AA31" s="194"/>
    </row>
    <row r="32" spans="1:24" ht="12.75">
      <c r="A32" s="83" t="s">
        <v>48</v>
      </c>
      <c r="B32" s="38" t="str">
        <f>'Cupwertung Gesamt'!B58</f>
        <v>Niederleitner Markus</v>
      </c>
      <c r="C32" s="18" t="str">
        <f>'Cupwertung Gesamt'!C58</f>
        <v>SK Kleinzell</v>
      </c>
      <c r="D32" s="20">
        <f t="shared" si="0"/>
        <v>1</v>
      </c>
      <c r="E32" s="35">
        <f>'Cupwertung Gesamt'!E58</f>
        <v>2</v>
      </c>
      <c r="F32" s="29" t="str">
        <f>'Cupwertung Gesamt'!F58</f>
        <v>*)</v>
      </c>
      <c r="G32" s="203">
        <f>'Cupwertung Gesamt'!G58</f>
        <v>0</v>
      </c>
      <c r="H32" s="29">
        <f>'Cupwertung Gesamt'!H58</f>
        <v>17</v>
      </c>
      <c r="I32" s="203">
        <f>'Cupwertung Gesamt'!I58</f>
        <v>2</v>
      </c>
      <c r="J32" s="29" t="str">
        <f>'Cupwertung Gesamt'!J58</f>
        <v>x</v>
      </c>
      <c r="K32" s="203">
        <f>'Cupwertung Gesamt'!K58</f>
        <v>0</v>
      </c>
      <c r="L32" s="29" t="str">
        <f>'Cupwertung Gesamt'!L58</f>
        <v>x</v>
      </c>
      <c r="M32" s="203">
        <f>'Cupwertung Gesamt'!M58</f>
        <v>0</v>
      </c>
      <c r="N32" s="29" t="str">
        <f>'Cupwertung Gesamt'!N58</f>
        <v>x</v>
      </c>
      <c r="O32" s="203">
        <f>'Cupwertung Gesamt'!O58</f>
        <v>0</v>
      </c>
      <c r="P32" s="29" t="str">
        <f>'Cupwertung Gesamt'!P58</f>
        <v>x</v>
      </c>
      <c r="Q32" s="203">
        <f>'Cupwertung Gesamt'!Q58</f>
        <v>0</v>
      </c>
      <c r="R32" s="29">
        <f>'Cupwertung Gesamt'!R58</f>
        <v>0</v>
      </c>
      <c r="S32" s="203">
        <f>'Cupwertung Gesamt'!S58</f>
        <v>0</v>
      </c>
      <c r="T32" s="29"/>
      <c r="U32" s="203"/>
      <c r="V32" s="29"/>
      <c r="W32" s="203"/>
      <c r="X32" s="35">
        <f>'Cupwertung Gesamt'!X58</f>
        <v>0</v>
      </c>
    </row>
    <row r="33" spans="1:24" ht="12.75">
      <c r="A33" s="17" t="s">
        <v>50</v>
      </c>
      <c r="B33" s="38" t="str">
        <f>'Cupwertung Gesamt'!B59</f>
        <v>Plöderl Clemens</v>
      </c>
      <c r="C33" s="18" t="str">
        <f>'Cupwertung Gesamt'!C59</f>
        <v>SK Kleinzell</v>
      </c>
      <c r="D33" s="20">
        <f t="shared" si="0"/>
        <v>1</v>
      </c>
      <c r="E33" s="35">
        <f>'Cupwertung Gesamt'!E59</f>
        <v>1</v>
      </c>
      <c r="F33" s="29" t="str">
        <f>'Cupwertung Gesamt'!F59</f>
        <v>*)</v>
      </c>
      <c r="G33" s="203">
        <f>'Cupwertung Gesamt'!G59</f>
        <v>0</v>
      </c>
      <c r="H33" s="29">
        <f>'Cupwertung Gesamt'!H59</f>
        <v>19</v>
      </c>
      <c r="I33" s="203">
        <f>'Cupwertung Gesamt'!I59</f>
        <v>1</v>
      </c>
      <c r="J33" s="29" t="str">
        <f>'Cupwertung Gesamt'!J59</f>
        <v>x</v>
      </c>
      <c r="K33" s="203">
        <f>'Cupwertung Gesamt'!K59</f>
        <v>0</v>
      </c>
      <c r="L33" s="29" t="str">
        <f>'Cupwertung Gesamt'!L59</f>
        <v>x</v>
      </c>
      <c r="M33" s="203">
        <f>'Cupwertung Gesamt'!M59</f>
        <v>0</v>
      </c>
      <c r="N33" s="29" t="str">
        <f>'Cupwertung Gesamt'!N59</f>
        <v>x</v>
      </c>
      <c r="O33" s="203">
        <f>'Cupwertung Gesamt'!O59</f>
        <v>0</v>
      </c>
      <c r="P33" s="29" t="str">
        <f>'Cupwertung Gesamt'!P59</f>
        <v>x</v>
      </c>
      <c r="Q33" s="203">
        <f>'Cupwertung Gesamt'!Q59</f>
        <v>0</v>
      </c>
      <c r="R33" s="29">
        <f>'Cupwertung Gesamt'!R59</f>
        <v>0</v>
      </c>
      <c r="S33" s="203">
        <f>'Cupwertung Gesamt'!S59</f>
        <v>0</v>
      </c>
      <c r="T33" s="29"/>
      <c r="U33" s="203"/>
      <c r="V33" s="29"/>
      <c r="W33" s="203"/>
      <c r="X33" s="35">
        <f>'Cupwertung Gesamt'!X59</f>
        <v>0</v>
      </c>
    </row>
    <row r="34" spans="1:24" ht="12.75">
      <c r="A34" s="83" t="s">
        <v>52</v>
      </c>
      <c r="B34" s="38" t="str">
        <f>'Cupwertung Gesamt'!B60</f>
        <v>Auberger Bastian</v>
      </c>
      <c r="C34" s="18" t="str">
        <f>'Cupwertung Gesamt'!C60</f>
        <v>SK Kleinzell</v>
      </c>
      <c r="D34" s="20">
        <f t="shared" si="0"/>
        <v>1</v>
      </c>
      <c r="E34" s="35">
        <f>'Cupwertung Gesamt'!E60</f>
        <v>0</v>
      </c>
      <c r="F34" s="29" t="str">
        <f>'Cupwertung Gesamt'!F60</f>
        <v>*)</v>
      </c>
      <c r="G34" s="203">
        <f>'Cupwertung Gesamt'!G60</f>
        <v>0</v>
      </c>
      <c r="H34" s="29">
        <f>'Cupwertung Gesamt'!H60</f>
        <v>21</v>
      </c>
      <c r="I34" s="203">
        <f>'Cupwertung Gesamt'!I60</f>
        <v>0</v>
      </c>
      <c r="J34" s="29" t="str">
        <f>'Cupwertung Gesamt'!J60</f>
        <v>x</v>
      </c>
      <c r="K34" s="203">
        <f>'Cupwertung Gesamt'!K60</f>
        <v>0</v>
      </c>
      <c r="L34" s="29" t="str">
        <f>'Cupwertung Gesamt'!L60</f>
        <v>x</v>
      </c>
      <c r="M34" s="203">
        <f>'Cupwertung Gesamt'!M60</f>
        <v>0</v>
      </c>
      <c r="N34" s="29" t="str">
        <f>'Cupwertung Gesamt'!N60</f>
        <v>x</v>
      </c>
      <c r="O34" s="203">
        <f>'Cupwertung Gesamt'!O60</f>
        <v>0</v>
      </c>
      <c r="P34" s="29" t="str">
        <f>'Cupwertung Gesamt'!P60</f>
        <v>x</v>
      </c>
      <c r="Q34" s="203">
        <f>'Cupwertung Gesamt'!Q60</f>
        <v>0</v>
      </c>
      <c r="R34" s="29">
        <f>'Cupwertung Gesamt'!R60</f>
        <v>0</v>
      </c>
      <c r="S34" s="203">
        <f>'Cupwertung Gesamt'!S60</f>
        <v>0</v>
      </c>
      <c r="T34" s="29"/>
      <c r="U34" s="203"/>
      <c r="V34" s="29"/>
      <c r="W34" s="203"/>
      <c r="X34" s="35">
        <f>'Cupwertung Gesamt'!X60</f>
        <v>0</v>
      </c>
    </row>
    <row r="35" spans="1:24" ht="12.75">
      <c r="A35" s="17" t="s">
        <v>54</v>
      </c>
      <c r="B35" s="38" t="str">
        <f>'Cupwertung Gesamt'!B61</f>
        <v>Zauner Simon</v>
      </c>
      <c r="C35" s="18" t="str">
        <f>'Cupwertung Gesamt'!C61</f>
        <v>SK Kleinzell</v>
      </c>
      <c r="D35" s="20">
        <f t="shared" si="0"/>
        <v>1</v>
      </c>
      <c r="E35" s="35">
        <f>'Cupwertung Gesamt'!E61</f>
        <v>0</v>
      </c>
      <c r="F35" s="29" t="str">
        <f>'Cupwertung Gesamt'!F61</f>
        <v>*)</v>
      </c>
      <c r="G35" s="203">
        <f>'Cupwertung Gesamt'!G61</f>
        <v>0</v>
      </c>
      <c r="H35" s="29">
        <f>'Cupwertung Gesamt'!H61</f>
        <v>26</v>
      </c>
      <c r="I35" s="203">
        <f>'Cupwertung Gesamt'!I61</f>
        <v>0</v>
      </c>
      <c r="J35" s="29" t="str">
        <f>'Cupwertung Gesamt'!J61</f>
        <v>x</v>
      </c>
      <c r="K35" s="203">
        <f>'Cupwertung Gesamt'!K61</f>
        <v>0</v>
      </c>
      <c r="L35" s="29" t="str">
        <f>'Cupwertung Gesamt'!L61</f>
        <v>x</v>
      </c>
      <c r="M35" s="203">
        <f>'Cupwertung Gesamt'!M61</f>
        <v>0</v>
      </c>
      <c r="N35" s="29" t="str">
        <f>'Cupwertung Gesamt'!N61</f>
        <v>x</v>
      </c>
      <c r="O35" s="203">
        <f>'Cupwertung Gesamt'!O61</f>
        <v>0</v>
      </c>
      <c r="P35" s="29" t="str">
        <f>'Cupwertung Gesamt'!P61</f>
        <v>x</v>
      </c>
      <c r="Q35" s="203">
        <f>'Cupwertung Gesamt'!Q61</f>
        <v>0</v>
      </c>
      <c r="R35" s="29">
        <f>'Cupwertung Gesamt'!R61</f>
        <v>0</v>
      </c>
      <c r="S35" s="203">
        <f>'Cupwertung Gesamt'!S61</f>
        <v>0</v>
      </c>
      <c r="T35" s="42"/>
      <c r="U35" s="43"/>
      <c r="V35" s="40"/>
      <c r="W35" s="39"/>
      <c r="X35" s="35">
        <f>'Cupwertung Gesamt'!X61</f>
        <v>0</v>
      </c>
    </row>
    <row r="36" spans="1:24" ht="12.75">
      <c r="A36" s="83" t="s">
        <v>56</v>
      </c>
      <c r="B36" s="38" t="str">
        <f>'Cupwertung Gesamt'!B62</f>
        <v>Schober Simon</v>
      </c>
      <c r="C36" s="18" t="str">
        <f>'Cupwertung Gesamt'!C62</f>
        <v>SK Kleinzell</v>
      </c>
      <c r="D36" s="20">
        <f t="shared" si="0"/>
        <v>1</v>
      </c>
      <c r="E36" s="35">
        <f>'Cupwertung Gesamt'!E62</f>
        <v>0</v>
      </c>
      <c r="F36" s="29" t="str">
        <f>'Cupwertung Gesamt'!F62</f>
        <v>*)</v>
      </c>
      <c r="G36" s="203">
        <f>'Cupwertung Gesamt'!G62</f>
        <v>0</v>
      </c>
      <c r="H36" s="29">
        <f>'Cupwertung Gesamt'!H62</f>
        <v>27</v>
      </c>
      <c r="I36" s="203">
        <f>'Cupwertung Gesamt'!I62</f>
        <v>0</v>
      </c>
      <c r="J36" s="29" t="str">
        <f>'Cupwertung Gesamt'!J62</f>
        <v>x</v>
      </c>
      <c r="K36" s="203">
        <f>'Cupwertung Gesamt'!K62</f>
        <v>0</v>
      </c>
      <c r="L36" s="29" t="str">
        <f>'Cupwertung Gesamt'!L62</f>
        <v>x</v>
      </c>
      <c r="M36" s="203">
        <f>'Cupwertung Gesamt'!M62</f>
        <v>0</v>
      </c>
      <c r="N36" s="29" t="str">
        <f>'Cupwertung Gesamt'!N62</f>
        <v>x</v>
      </c>
      <c r="O36" s="203">
        <f>'Cupwertung Gesamt'!O62</f>
        <v>0</v>
      </c>
      <c r="P36" s="29" t="str">
        <f>'Cupwertung Gesamt'!P62</f>
        <v>x</v>
      </c>
      <c r="Q36" s="203">
        <f>'Cupwertung Gesamt'!Q62</f>
        <v>0</v>
      </c>
      <c r="R36" s="29">
        <f>'Cupwertung Gesamt'!R62</f>
        <v>0</v>
      </c>
      <c r="S36" s="203">
        <f>'Cupwertung Gesamt'!S62</f>
        <v>0</v>
      </c>
      <c r="T36" s="29"/>
      <c r="U36" s="31"/>
      <c r="V36" s="29"/>
      <c r="W36" s="31"/>
      <c r="X36" s="35">
        <f>'Cupwertung Gesamt'!X62</f>
        <v>0</v>
      </c>
    </row>
    <row r="37" spans="1:24" ht="12.75">
      <c r="A37" s="17" t="s">
        <v>58</v>
      </c>
      <c r="B37" s="38" t="str">
        <f>'Cupwertung Gesamt'!B63</f>
        <v>Schober David</v>
      </c>
      <c r="C37" s="18" t="str">
        <f>'Cupwertung Gesamt'!C63</f>
        <v>SK Kleinzell</v>
      </c>
      <c r="D37" s="20">
        <f t="shared" si="0"/>
        <v>1</v>
      </c>
      <c r="E37" s="35">
        <f>'Cupwertung Gesamt'!E63</f>
        <v>0</v>
      </c>
      <c r="F37" s="29" t="str">
        <f>'Cupwertung Gesamt'!F63</f>
        <v>*)</v>
      </c>
      <c r="G37" s="203">
        <f>'Cupwertung Gesamt'!G63</f>
        <v>0</v>
      </c>
      <c r="H37" s="29">
        <f>'Cupwertung Gesamt'!H63</f>
        <v>28</v>
      </c>
      <c r="I37" s="203">
        <f>'Cupwertung Gesamt'!I63</f>
        <v>0</v>
      </c>
      <c r="J37" s="29" t="str">
        <f>'Cupwertung Gesamt'!J63</f>
        <v>x</v>
      </c>
      <c r="K37" s="203">
        <f>'Cupwertung Gesamt'!K63</f>
        <v>0</v>
      </c>
      <c r="L37" s="29" t="str">
        <f>'Cupwertung Gesamt'!L63</f>
        <v>x</v>
      </c>
      <c r="M37" s="203">
        <f>'Cupwertung Gesamt'!M63</f>
        <v>0</v>
      </c>
      <c r="N37" s="29" t="str">
        <f>'Cupwertung Gesamt'!N63</f>
        <v>x</v>
      </c>
      <c r="O37" s="203">
        <f>'Cupwertung Gesamt'!O63</f>
        <v>0</v>
      </c>
      <c r="P37" s="29" t="str">
        <f>'Cupwertung Gesamt'!P63</f>
        <v>xx</v>
      </c>
      <c r="Q37" s="203">
        <f>'Cupwertung Gesamt'!Q63</f>
        <v>0</v>
      </c>
      <c r="R37" s="29">
        <f>'Cupwertung Gesamt'!R63</f>
        <v>0</v>
      </c>
      <c r="S37" s="203">
        <f>'Cupwertung Gesamt'!S63</f>
        <v>0</v>
      </c>
      <c r="T37" s="29"/>
      <c r="U37" s="203"/>
      <c r="V37" s="29"/>
      <c r="W37" s="203"/>
      <c r="X37" s="35">
        <f>'Cupwertung Gesamt'!X63</f>
        <v>0</v>
      </c>
    </row>
    <row r="38" spans="1:24" ht="12.75">
      <c r="A38" s="83" t="s">
        <v>82</v>
      </c>
      <c r="B38" s="38">
        <f>'Cupwertung Gesamt'!B64</f>
        <v>0</v>
      </c>
      <c r="C38" s="18">
        <f>'Cupwertung Gesamt'!C64</f>
        <v>0</v>
      </c>
      <c r="D38" s="20">
        <f t="shared" si="0"/>
        <v>0</v>
      </c>
      <c r="E38" s="35">
        <f>'Cupwertung Gesamt'!E64</f>
        <v>0</v>
      </c>
      <c r="F38" s="29">
        <f>'Cupwertung Gesamt'!F64</f>
        <v>0</v>
      </c>
      <c r="G38" s="203">
        <f>'Cupwertung Gesamt'!G64</f>
        <v>0</v>
      </c>
      <c r="H38" s="29">
        <f>'Cupwertung Gesamt'!H64</f>
        <v>0</v>
      </c>
      <c r="I38" s="203">
        <f>'Cupwertung Gesamt'!I64</f>
        <v>0</v>
      </c>
      <c r="J38" s="29">
        <f>'Cupwertung Gesamt'!J64</f>
        <v>0</v>
      </c>
      <c r="K38" s="203">
        <f>'Cupwertung Gesamt'!K64</f>
        <v>0</v>
      </c>
      <c r="L38" s="29">
        <f>'Cupwertung Gesamt'!L64</f>
        <v>0</v>
      </c>
      <c r="M38" s="203">
        <f>'Cupwertung Gesamt'!M64</f>
        <v>0</v>
      </c>
      <c r="N38" s="29">
        <f>'Cupwertung Gesamt'!N64</f>
        <v>0</v>
      </c>
      <c r="O38" s="203">
        <f>'Cupwertung Gesamt'!O64</f>
        <v>0</v>
      </c>
      <c r="P38" s="29">
        <f>'Cupwertung Gesamt'!P64</f>
        <v>0</v>
      </c>
      <c r="Q38" s="203">
        <f>'Cupwertung Gesamt'!Q64</f>
        <v>0</v>
      </c>
      <c r="R38" s="29">
        <f>'Cupwertung Gesamt'!R64</f>
        <v>0</v>
      </c>
      <c r="S38" s="203">
        <f>'Cupwertung Gesamt'!S64</f>
        <v>0</v>
      </c>
      <c r="T38" s="29"/>
      <c r="U38" s="203"/>
      <c r="V38" s="29"/>
      <c r="W38" s="203"/>
      <c r="X38" s="35">
        <f>'Cupwertung Gesamt'!X64</f>
        <v>0</v>
      </c>
    </row>
  </sheetData>
  <sheetProtection selectLockedCells="1" selectUnlockedCells="1"/>
  <mergeCells count="62">
    <mergeCell ref="D1:D7"/>
    <mergeCell ref="F1:G1"/>
    <mergeCell ref="H1:I1"/>
    <mergeCell ref="J1:K1"/>
    <mergeCell ref="L1:M1"/>
    <mergeCell ref="N1:O1"/>
    <mergeCell ref="L2:M2"/>
    <mergeCell ref="N2:O2"/>
    <mergeCell ref="F5:G5"/>
    <mergeCell ref="H5:I5"/>
    <mergeCell ref="P1:Q1"/>
    <mergeCell ref="R1:S1"/>
    <mergeCell ref="T1:U1"/>
    <mergeCell ref="V1:W1"/>
    <mergeCell ref="X1:X7"/>
    <mergeCell ref="A2:A7"/>
    <mergeCell ref="B2:C7"/>
    <mergeCell ref="F2:G2"/>
    <mergeCell ref="H2:I2"/>
    <mergeCell ref="J2:K2"/>
    <mergeCell ref="P2:Q2"/>
    <mergeCell ref="R2:S2"/>
    <mergeCell ref="V2:W2"/>
    <mergeCell ref="F3:G3"/>
    <mergeCell ref="H3:I3"/>
    <mergeCell ref="J3:K3"/>
    <mergeCell ref="L3:M3"/>
    <mergeCell ref="N3:O3"/>
    <mergeCell ref="P3:Q3"/>
    <mergeCell ref="R3:S3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J5:K5"/>
    <mergeCell ref="L5:M5"/>
    <mergeCell ref="N5:O5"/>
    <mergeCell ref="P5:Q5"/>
    <mergeCell ref="R5:S5"/>
    <mergeCell ref="V5:W5"/>
    <mergeCell ref="T7:U7"/>
    <mergeCell ref="F6:G6"/>
    <mergeCell ref="H6:I6"/>
    <mergeCell ref="J6:K6"/>
    <mergeCell ref="L6:M6"/>
    <mergeCell ref="N6:O6"/>
    <mergeCell ref="P6:Q6"/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9375" right="0.39375" top="0.7875" bottom="0.7875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A39"/>
  <sheetViews>
    <sheetView showZeros="0" zoomScalePageLayoutView="0" workbookViewId="0" topLeftCell="A1">
      <pane xSplit="2" ySplit="7" topLeftCell="C8" activePane="bottomRight" state="frozen"/>
      <selection pane="topLeft" activeCell="AE31" sqref="AE31"/>
      <selection pane="topRight" activeCell="AE31" sqref="AE31"/>
      <selection pane="bottomLeft" activeCell="AE31" sqref="AE31"/>
      <selection pane="bottomRight" activeCell="AE31" sqref="AE3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1"/>
      <c r="B1" s="2" t="s">
        <v>0</v>
      </c>
      <c r="C1" s="2" t="s">
        <v>1</v>
      </c>
      <c r="D1" s="250" t="s">
        <v>2</v>
      </c>
      <c r="E1" s="3"/>
      <c r="F1" s="245" t="s">
        <v>3</v>
      </c>
      <c r="G1" s="245"/>
      <c r="H1" s="245" t="s">
        <v>161</v>
      </c>
      <c r="I1" s="245"/>
      <c r="J1" s="245" t="s">
        <v>5</v>
      </c>
      <c r="K1" s="245"/>
      <c r="L1" s="245" t="s">
        <v>162</v>
      </c>
      <c r="M1" s="245"/>
      <c r="N1" s="245" t="s">
        <v>7</v>
      </c>
      <c r="O1" s="245"/>
      <c r="P1" s="245" t="s">
        <v>8</v>
      </c>
      <c r="Q1" s="245"/>
      <c r="R1" s="246"/>
      <c r="S1" s="246"/>
      <c r="T1" s="245"/>
      <c r="U1" s="245"/>
      <c r="V1" s="245"/>
      <c r="W1" s="245"/>
      <c r="X1" s="252" t="s">
        <v>9</v>
      </c>
    </row>
    <row r="2" spans="1:24" ht="12.75" customHeight="1">
      <c r="A2" s="248"/>
      <c r="B2" s="249" t="s">
        <v>10</v>
      </c>
      <c r="C2" s="249"/>
      <c r="D2" s="250"/>
      <c r="E2" s="4">
        <v>9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5"/>
      <c r="U2" s="5"/>
      <c r="V2" s="244"/>
      <c r="W2" s="244"/>
      <c r="X2" s="252"/>
    </row>
    <row r="3" spans="1:24" ht="12.75" customHeight="1">
      <c r="A3" s="248"/>
      <c r="B3" s="249"/>
      <c r="C3" s="249"/>
      <c r="D3" s="250"/>
      <c r="E3" s="6">
        <v>11</v>
      </c>
      <c r="F3" s="243"/>
      <c r="G3" s="243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7"/>
      <c r="U3" s="7"/>
      <c r="V3" s="241"/>
      <c r="W3" s="241"/>
      <c r="X3" s="252"/>
    </row>
    <row r="4" spans="1:24" ht="12.75" customHeight="1">
      <c r="A4" s="248"/>
      <c r="B4" s="249"/>
      <c r="C4" s="249"/>
      <c r="D4" s="250"/>
      <c r="E4" s="6">
        <v>13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7"/>
      <c r="U4" s="7"/>
      <c r="V4" s="241"/>
      <c r="W4" s="241"/>
      <c r="X4" s="252"/>
    </row>
    <row r="5" spans="1:24" ht="12.75" customHeight="1">
      <c r="A5" s="248"/>
      <c r="B5" s="249"/>
      <c r="C5" s="249"/>
      <c r="D5" s="250"/>
      <c r="E5" s="6">
        <v>15</v>
      </c>
      <c r="F5" s="243"/>
      <c r="G5" s="243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7"/>
      <c r="U5" s="7"/>
      <c r="V5" s="241"/>
      <c r="W5" s="241"/>
      <c r="X5" s="252"/>
    </row>
    <row r="6" spans="1:24" ht="12.75" customHeight="1">
      <c r="A6" s="248"/>
      <c r="B6" s="249"/>
      <c r="C6" s="249"/>
      <c r="D6" s="250"/>
      <c r="E6" s="6">
        <v>17</v>
      </c>
      <c r="F6" s="243"/>
      <c r="G6" s="243"/>
      <c r="H6" s="241"/>
      <c r="I6" s="241"/>
      <c r="J6" s="241"/>
      <c r="K6" s="241"/>
      <c r="L6" s="241" t="s">
        <v>11</v>
      </c>
      <c r="M6" s="241"/>
      <c r="N6" s="241"/>
      <c r="O6" s="241"/>
      <c r="P6" s="241"/>
      <c r="Q6" s="241"/>
      <c r="R6" s="241"/>
      <c r="S6" s="241"/>
      <c r="T6" s="7"/>
      <c r="U6" s="7"/>
      <c r="V6" s="241"/>
      <c r="W6" s="241"/>
      <c r="X6" s="252"/>
    </row>
    <row r="7" spans="1:24" ht="12.75" customHeight="1">
      <c r="A7" s="248"/>
      <c r="B7" s="249"/>
      <c r="C7" s="249"/>
      <c r="D7" s="250"/>
      <c r="E7" s="8" t="s">
        <v>12</v>
      </c>
      <c r="F7" s="242"/>
      <c r="G7" s="242"/>
      <c r="H7" s="242"/>
      <c r="I7" s="242"/>
      <c r="J7" s="241"/>
      <c r="K7" s="241"/>
      <c r="L7" s="241" t="s">
        <v>13</v>
      </c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52"/>
    </row>
    <row r="8" spans="1:27" s="192" customFormat="1" ht="29.25">
      <c r="A8" s="101"/>
      <c r="B8" s="102" t="s">
        <v>84</v>
      </c>
      <c r="C8" s="204"/>
      <c r="D8" s="205">
        <f aca="true" t="shared" si="0" ref="D8:D17">COUNTIF(F8:W8,"*)")</f>
        <v>0</v>
      </c>
      <c r="E8" s="180"/>
      <c r="F8" s="13" t="s">
        <v>15</v>
      </c>
      <c r="G8" s="14" t="s">
        <v>16</v>
      </c>
      <c r="H8" s="13" t="s">
        <v>15</v>
      </c>
      <c r="I8" s="14" t="s">
        <v>16</v>
      </c>
      <c r="J8" s="13" t="s">
        <v>15</v>
      </c>
      <c r="K8" s="14" t="s">
        <v>16</v>
      </c>
      <c r="L8" s="13" t="s">
        <v>15</v>
      </c>
      <c r="M8" s="14" t="s">
        <v>16</v>
      </c>
      <c r="N8" s="13" t="s">
        <v>15</v>
      </c>
      <c r="O8" s="14" t="s">
        <v>16</v>
      </c>
      <c r="P8" s="13" t="s">
        <v>15</v>
      </c>
      <c r="Q8" s="14" t="s">
        <v>16</v>
      </c>
      <c r="R8" s="13" t="s">
        <v>15</v>
      </c>
      <c r="S8" s="14" t="s">
        <v>16</v>
      </c>
      <c r="T8" s="15" t="s">
        <v>15</v>
      </c>
      <c r="U8" s="16" t="s">
        <v>16</v>
      </c>
      <c r="V8" s="13" t="s">
        <v>15</v>
      </c>
      <c r="W8" s="14" t="s">
        <v>16</v>
      </c>
      <c r="X8" s="180">
        <f>Z8+AA8</f>
        <v>0</v>
      </c>
      <c r="Z8" s="193"/>
      <c r="AA8" s="194"/>
    </row>
    <row r="9" spans="1:27" s="192" customFormat="1" ht="12.75">
      <c r="A9" s="56" t="s">
        <v>17</v>
      </c>
      <c r="B9" s="178" t="str">
        <f>'Cupwertung Gesamt'!B66</f>
        <v>Leitner Magdalena</v>
      </c>
      <c r="C9" s="111" t="str">
        <f>'Cupwertung Gesamt'!C66</f>
        <v>Bike Team Kaiser</v>
      </c>
      <c r="D9" s="55">
        <f t="shared" si="0"/>
        <v>1</v>
      </c>
      <c r="E9" s="35">
        <f aca="true" t="shared" si="1" ref="E9:E16">SUM(G9+I9+K9+M9+O9+Q9+S9+U9+W9)</f>
        <v>53</v>
      </c>
      <c r="F9" s="29" t="str">
        <f>'Cupwertung Gesamt'!F66</f>
        <v>3*)</v>
      </c>
      <c r="G9" s="203">
        <f>'Cupwertung Gesamt'!G66</f>
        <v>0</v>
      </c>
      <c r="H9" s="29">
        <f>'Cupwertung Gesamt'!H66</f>
        <v>8</v>
      </c>
      <c r="I9" s="203">
        <f>'Cupwertung Gesamt'!I66</f>
        <v>11</v>
      </c>
      <c r="J9" s="29">
        <f>'Cupwertung Gesamt'!J66</f>
        <v>7</v>
      </c>
      <c r="K9" s="203">
        <f>'Cupwertung Gesamt'!K66</f>
        <v>8</v>
      </c>
      <c r="L9" s="29">
        <f>'Cupwertung Gesamt'!L66</f>
        <v>3</v>
      </c>
      <c r="M9" s="203">
        <f>'Cupwertung Gesamt'!M66</f>
        <v>16</v>
      </c>
      <c r="N9" s="29">
        <f>'Cupwertung Gesamt'!N66</f>
        <v>1</v>
      </c>
      <c r="O9" s="203">
        <f>'Cupwertung Gesamt'!O66</f>
        <v>9</v>
      </c>
      <c r="P9" s="29">
        <f>'Cupwertung Gesamt'!P66</f>
        <v>2</v>
      </c>
      <c r="Q9" s="203">
        <f>'Cupwertung Gesamt'!Q66</f>
        <v>9</v>
      </c>
      <c r="R9" s="29">
        <f>'Cupwertung Gesamt'!R66</f>
        <v>0</v>
      </c>
      <c r="S9" s="203">
        <f>'Cupwertung Gesamt'!S66</f>
        <v>0</v>
      </c>
      <c r="T9" s="29"/>
      <c r="U9" s="203"/>
      <c r="V9" s="29"/>
      <c r="W9" s="203"/>
      <c r="X9" s="35">
        <f>'Cupwertung Gesamt'!X66</f>
        <v>8</v>
      </c>
      <c r="Z9" s="193"/>
      <c r="AA9" s="194"/>
    </row>
    <row r="10" spans="1:27" s="192" customFormat="1" ht="12.75">
      <c r="A10" s="56" t="s">
        <v>21</v>
      </c>
      <c r="B10" s="111" t="str">
        <f>'Cupwertung Gesamt'!B67</f>
        <v>Wimmer Christina</v>
      </c>
      <c r="C10" s="111" t="str">
        <f>'Cupwertung Gesamt'!C67</f>
        <v>Bike Team Kaiser</v>
      </c>
      <c r="D10" s="55">
        <f t="shared" si="0"/>
        <v>1</v>
      </c>
      <c r="E10" s="35">
        <f t="shared" si="1"/>
        <v>26</v>
      </c>
      <c r="F10" s="29">
        <f>'Cupwertung Gesamt'!F67</f>
        <v>4</v>
      </c>
      <c r="G10" s="203">
        <f>'Cupwertung Gesamt'!G67</f>
        <v>6</v>
      </c>
      <c r="H10" s="29">
        <f>'Cupwertung Gesamt'!H67</f>
        <v>14</v>
      </c>
      <c r="I10" s="203">
        <f>'Cupwertung Gesamt'!I67</f>
        <v>5</v>
      </c>
      <c r="J10" s="29">
        <f>'Cupwertung Gesamt'!J67</f>
        <v>8</v>
      </c>
      <c r="K10" s="203">
        <f>'Cupwertung Gesamt'!K67</f>
        <v>7</v>
      </c>
      <c r="L10" s="29" t="str">
        <f>'Cupwertung Gesamt'!L67</f>
        <v>*)</v>
      </c>
      <c r="M10" s="203">
        <f>'Cupwertung Gesamt'!M67</f>
        <v>0</v>
      </c>
      <c r="N10" s="29">
        <f>'Cupwertung Gesamt'!N67</f>
        <v>2</v>
      </c>
      <c r="O10" s="203">
        <f>'Cupwertung Gesamt'!O67</f>
        <v>8</v>
      </c>
      <c r="P10" s="29" t="str">
        <f>'Cupwertung Gesamt'!P67</f>
        <v>x</v>
      </c>
      <c r="Q10" s="203">
        <f>'Cupwertung Gesamt'!Q67</f>
        <v>0</v>
      </c>
      <c r="R10" s="29">
        <f>'Cupwertung Gesamt'!R67</f>
        <v>0</v>
      </c>
      <c r="S10" s="203">
        <f>'Cupwertung Gesamt'!S67</f>
        <v>0</v>
      </c>
      <c r="T10" s="29"/>
      <c r="U10" s="203"/>
      <c r="V10" s="29"/>
      <c r="W10" s="203"/>
      <c r="X10" s="35">
        <f>'Cupwertung Gesamt'!X67</f>
        <v>0</v>
      </c>
      <c r="Z10" s="193"/>
      <c r="AA10" s="194"/>
    </row>
    <row r="11" spans="1:27" s="192" customFormat="1" ht="12.75">
      <c r="A11" s="56" t="s">
        <v>24</v>
      </c>
      <c r="B11" s="111" t="str">
        <f>'Cupwertung Gesamt'!B68</f>
        <v>Aufderklamm Flora</v>
      </c>
      <c r="C11" s="111" t="str">
        <f>'Cupwertung Gesamt'!C68</f>
        <v>RC ARBÖ ANF Mazda Eder Walding</v>
      </c>
      <c r="D11" s="55">
        <f t="shared" si="0"/>
        <v>1</v>
      </c>
      <c r="E11" s="206">
        <f t="shared" si="1"/>
        <v>25</v>
      </c>
      <c r="F11" s="29">
        <f>'Cupwertung Gesamt'!F68</f>
        <v>1</v>
      </c>
      <c r="G11" s="203">
        <f>'Cupwertung Gesamt'!G68</f>
        <v>12</v>
      </c>
      <c r="H11" s="29">
        <f>'Cupwertung Gesamt'!H68</f>
        <v>6</v>
      </c>
      <c r="I11" s="203">
        <f>'Cupwertung Gesamt'!I68</f>
        <v>13</v>
      </c>
      <c r="J11" s="29" t="str">
        <f>'Cupwertung Gesamt'!J68</f>
        <v>*)</v>
      </c>
      <c r="K11" s="203">
        <f>'Cupwertung Gesamt'!K68</f>
        <v>0</v>
      </c>
      <c r="L11" s="29" t="str">
        <f>'Cupwertung Gesamt'!L68</f>
        <v>x</v>
      </c>
      <c r="M11" s="203">
        <f>'Cupwertung Gesamt'!M68</f>
        <v>0</v>
      </c>
      <c r="N11" s="29" t="str">
        <f>'Cupwertung Gesamt'!N68</f>
        <v>x</v>
      </c>
      <c r="O11" s="203">
        <f>'Cupwertung Gesamt'!O68</f>
        <v>0</v>
      </c>
      <c r="P11" s="29" t="str">
        <f>'Cupwertung Gesamt'!P68</f>
        <v>x</v>
      </c>
      <c r="Q11" s="203">
        <f>'Cupwertung Gesamt'!Q68</f>
        <v>0</v>
      </c>
      <c r="R11" s="29">
        <f>'Cupwertung Gesamt'!R68</f>
        <v>0</v>
      </c>
      <c r="S11" s="203">
        <f>'Cupwertung Gesamt'!S68</f>
        <v>0</v>
      </c>
      <c r="T11" s="29"/>
      <c r="U11" s="203"/>
      <c r="V11" s="29"/>
      <c r="W11" s="203"/>
      <c r="X11" s="35">
        <f>'Cupwertung Gesamt'!X68</f>
        <v>0</v>
      </c>
      <c r="Z11" s="193"/>
      <c r="AA11" s="194"/>
    </row>
    <row r="12" spans="1:27" s="192" customFormat="1" ht="12.75">
      <c r="A12" s="56" t="s">
        <v>27</v>
      </c>
      <c r="B12" s="111" t="str">
        <f>'Cupwertung Gesamt'!B69</f>
        <v>Herber Lisa Marie</v>
      </c>
      <c r="C12" s="111" t="str">
        <f>'Cupwertung Gesamt'!C69</f>
        <v>RCN Rochelt Niederneukirchen</v>
      </c>
      <c r="D12" s="55">
        <f t="shared" si="0"/>
        <v>1</v>
      </c>
      <c r="E12" s="35">
        <f t="shared" si="1"/>
        <v>6</v>
      </c>
      <c r="F12" s="29" t="str">
        <f>'Cupwertung Gesamt'!F69</f>
        <v>*)</v>
      </c>
      <c r="G12" s="203">
        <f>'Cupwertung Gesamt'!G69</f>
        <v>0</v>
      </c>
      <c r="H12" s="29">
        <f>'Cupwertung Gesamt'!H69</f>
        <v>13</v>
      </c>
      <c r="I12" s="203">
        <f>'Cupwertung Gesamt'!I69</f>
        <v>6</v>
      </c>
      <c r="J12" s="29" t="str">
        <f>'Cupwertung Gesamt'!J69</f>
        <v>x</v>
      </c>
      <c r="K12" s="203">
        <f>'Cupwertung Gesamt'!K69</f>
        <v>0</v>
      </c>
      <c r="L12" s="29" t="str">
        <f>'Cupwertung Gesamt'!L69</f>
        <v>x</v>
      </c>
      <c r="M12" s="203">
        <f>'Cupwertung Gesamt'!M69</f>
        <v>0</v>
      </c>
      <c r="N12" s="29" t="str">
        <f>'Cupwertung Gesamt'!N69</f>
        <v>x</v>
      </c>
      <c r="O12" s="203">
        <f>'Cupwertung Gesamt'!O69</f>
        <v>0</v>
      </c>
      <c r="P12" s="29" t="str">
        <f>'Cupwertung Gesamt'!P69</f>
        <v>x</v>
      </c>
      <c r="Q12" s="203">
        <f>'Cupwertung Gesamt'!Q69</f>
        <v>0</v>
      </c>
      <c r="R12" s="29">
        <f>'Cupwertung Gesamt'!R69</f>
        <v>0</v>
      </c>
      <c r="S12" s="203">
        <f>'Cupwertung Gesamt'!S69</f>
        <v>0</v>
      </c>
      <c r="T12" s="29"/>
      <c r="U12" s="203"/>
      <c r="V12" s="29"/>
      <c r="W12" s="203"/>
      <c r="X12" s="35">
        <f>'Cupwertung Gesamt'!X69</f>
        <v>0</v>
      </c>
      <c r="Z12" s="193"/>
      <c r="AA12" s="194"/>
    </row>
    <row r="13" spans="1:27" s="192" customFormat="1" ht="12.75">
      <c r="A13" s="56" t="s">
        <v>28</v>
      </c>
      <c r="B13" s="111">
        <f>'Cupwertung Gesamt'!B70</f>
        <v>0</v>
      </c>
      <c r="C13" s="111">
        <f>'Cupwertung Gesamt'!C70</f>
        <v>0</v>
      </c>
      <c r="D13" s="55">
        <f t="shared" si="0"/>
        <v>0</v>
      </c>
      <c r="E13" s="35">
        <f t="shared" si="1"/>
        <v>0</v>
      </c>
      <c r="F13" s="29">
        <f>'Cupwertung Gesamt'!F70</f>
        <v>0</v>
      </c>
      <c r="G13" s="203">
        <f>'Cupwertung Gesamt'!G70</f>
        <v>0</v>
      </c>
      <c r="H13" s="29">
        <f>'Cupwertung Gesamt'!H70</f>
        <v>0</v>
      </c>
      <c r="I13" s="203">
        <f>'Cupwertung Gesamt'!I70</f>
        <v>0</v>
      </c>
      <c r="J13" s="29">
        <f>'Cupwertung Gesamt'!J70</f>
        <v>0</v>
      </c>
      <c r="K13" s="203">
        <f>'Cupwertung Gesamt'!K70</f>
        <v>0</v>
      </c>
      <c r="L13" s="29">
        <f>'Cupwertung Gesamt'!L70</f>
        <v>0</v>
      </c>
      <c r="M13" s="203">
        <f>'Cupwertung Gesamt'!M70</f>
        <v>0</v>
      </c>
      <c r="N13" s="29">
        <f>'Cupwertung Gesamt'!N70</f>
        <v>0</v>
      </c>
      <c r="O13" s="203">
        <f>'Cupwertung Gesamt'!O70</f>
        <v>0</v>
      </c>
      <c r="P13" s="29">
        <f>'Cupwertung Gesamt'!P70</f>
        <v>0</v>
      </c>
      <c r="Q13" s="203">
        <f>'Cupwertung Gesamt'!Q70</f>
        <v>0</v>
      </c>
      <c r="R13" s="29">
        <f>'Cupwertung Gesamt'!R70</f>
        <v>0</v>
      </c>
      <c r="S13" s="203">
        <f>'Cupwertung Gesamt'!S70</f>
        <v>0</v>
      </c>
      <c r="T13" s="29"/>
      <c r="U13" s="203"/>
      <c r="V13" s="29"/>
      <c r="W13" s="203"/>
      <c r="X13" s="35">
        <f>'Cupwertung Gesamt'!X70</f>
        <v>0</v>
      </c>
      <c r="Z13" s="193"/>
      <c r="AA13" s="194"/>
    </row>
    <row r="14" spans="1:27" s="192" customFormat="1" ht="12.75">
      <c r="A14" s="56" t="s">
        <v>29</v>
      </c>
      <c r="B14" s="111">
        <f>'Cupwertung Gesamt'!B71</f>
        <v>0</v>
      </c>
      <c r="C14" s="111">
        <f>'Cupwertung Gesamt'!C71</f>
        <v>0</v>
      </c>
      <c r="D14" s="55">
        <f t="shared" si="0"/>
        <v>0</v>
      </c>
      <c r="E14" s="35">
        <f t="shared" si="1"/>
        <v>0</v>
      </c>
      <c r="F14" s="29">
        <f>'Cupwertung Gesamt'!F71</f>
        <v>0</v>
      </c>
      <c r="G14" s="203">
        <f>'Cupwertung Gesamt'!G71</f>
        <v>0</v>
      </c>
      <c r="H14" s="29">
        <f>'Cupwertung Gesamt'!H71</f>
        <v>0</v>
      </c>
      <c r="I14" s="203">
        <f>'Cupwertung Gesamt'!I71</f>
        <v>0</v>
      </c>
      <c r="J14" s="29">
        <f>'Cupwertung Gesamt'!J71</f>
        <v>0</v>
      </c>
      <c r="K14" s="203">
        <f>'Cupwertung Gesamt'!K71</f>
        <v>0</v>
      </c>
      <c r="L14" s="29">
        <f>'Cupwertung Gesamt'!L71</f>
        <v>0</v>
      </c>
      <c r="M14" s="203">
        <f>'Cupwertung Gesamt'!M71</f>
        <v>0</v>
      </c>
      <c r="N14" s="29">
        <f>'Cupwertung Gesamt'!N71</f>
        <v>0</v>
      </c>
      <c r="O14" s="203">
        <f>'Cupwertung Gesamt'!O71</f>
        <v>0</v>
      </c>
      <c r="P14" s="29">
        <f>'Cupwertung Gesamt'!P71</f>
        <v>0</v>
      </c>
      <c r="Q14" s="203">
        <f>'Cupwertung Gesamt'!Q71</f>
        <v>0</v>
      </c>
      <c r="R14" s="29">
        <f>'Cupwertung Gesamt'!R71</f>
        <v>0</v>
      </c>
      <c r="S14" s="203">
        <f>'Cupwertung Gesamt'!S71</f>
        <v>0</v>
      </c>
      <c r="T14" s="29"/>
      <c r="U14" s="203"/>
      <c r="V14" s="29"/>
      <c r="W14" s="203"/>
      <c r="X14" s="35">
        <f>'Cupwertung Gesamt'!X71</f>
        <v>0</v>
      </c>
      <c r="Z14" s="193"/>
      <c r="AA14" s="194"/>
    </row>
    <row r="15" spans="1:27" s="192" customFormat="1" ht="12.75">
      <c r="A15" s="56" t="s">
        <v>30</v>
      </c>
      <c r="B15" s="111">
        <f>'Cupwertung Gesamt'!B72</f>
        <v>0</v>
      </c>
      <c r="C15" s="111">
        <f>'Cupwertung Gesamt'!C72</f>
        <v>0</v>
      </c>
      <c r="D15" s="55">
        <f t="shared" si="0"/>
        <v>0</v>
      </c>
      <c r="E15" s="35">
        <f t="shared" si="1"/>
        <v>0</v>
      </c>
      <c r="F15" s="29">
        <f>'Cupwertung Gesamt'!F72</f>
        <v>0</v>
      </c>
      <c r="G15" s="203">
        <f>'Cupwertung Gesamt'!G72</f>
        <v>0</v>
      </c>
      <c r="H15" s="29">
        <f>'Cupwertung Gesamt'!H72</f>
        <v>0</v>
      </c>
      <c r="I15" s="203">
        <f>'Cupwertung Gesamt'!I72</f>
        <v>0</v>
      </c>
      <c r="J15" s="29">
        <f>'Cupwertung Gesamt'!J72</f>
        <v>0</v>
      </c>
      <c r="K15" s="203">
        <f>'Cupwertung Gesamt'!K72</f>
        <v>0</v>
      </c>
      <c r="L15" s="29">
        <f>'Cupwertung Gesamt'!L72</f>
        <v>0</v>
      </c>
      <c r="M15" s="203">
        <f>'Cupwertung Gesamt'!M72</f>
        <v>0</v>
      </c>
      <c r="N15" s="29">
        <f>'Cupwertung Gesamt'!N72</f>
        <v>0</v>
      </c>
      <c r="O15" s="203">
        <f>'Cupwertung Gesamt'!O72</f>
        <v>0</v>
      </c>
      <c r="P15" s="29">
        <f>'Cupwertung Gesamt'!P72</f>
        <v>0</v>
      </c>
      <c r="Q15" s="203">
        <f>'Cupwertung Gesamt'!Q72</f>
        <v>0</v>
      </c>
      <c r="R15" s="29">
        <f>'Cupwertung Gesamt'!R72</f>
        <v>0</v>
      </c>
      <c r="S15" s="203">
        <f>'Cupwertung Gesamt'!S72</f>
        <v>0</v>
      </c>
      <c r="T15" s="29"/>
      <c r="U15" s="203"/>
      <c r="V15" s="29"/>
      <c r="W15" s="203"/>
      <c r="X15" s="35"/>
      <c r="Z15" s="193"/>
      <c r="AA15" s="194"/>
    </row>
    <row r="16" spans="1:27" s="192" customFormat="1" ht="12.75">
      <c r="A16" s="56" t="s">
        <v>38</v>
      </c>
      <c r="B16" s="95">
        <f>'Cupwertung Gesamt'!B73</f>
        <v>0</v>
      </c>
      <c r="C16" s="111">
        <f>'Cupwertung Gesamt'!C73</f>
        <v>0</v>
      </c>
      <c r="D16" s="55">
        <f t="shared" si="0"/>
        <v>0</v>
      </c>
      <c r="E16" s="207">
        <f t="shared" si="1"/>
        <v>0</v>
      </c>
      <c r="F16" s="29">
        <f>'Cupwertung Gesamt'!F73</f>
        <v>0</v>
      </c>
      <c r="G16" s="203">
        <f>'Cupwertung Gesamt'!G73</f>
        <v>0</v>
      </c>
      <c r="H16" s="29">
        <f>'Cupwertung Gesamt'!H73</f>
        <v>0</v>
      </c>
      <c r="I16" s="203">
        <f>'Cupwertung Gesamt'!I73</f>
        <v>0</v>
      </c>
      <c r="J16" s="29">
        <f>'Cupwertung Gesamt'!J73</f>
        <v>0</v>
      </c>
      <c r="K16" s="203">
        <f>'Cupwertung Gesamt'!K73</f>
        <v>0</v>
      </c>
      <c r="L16" s="29">
        <f>'Cupwertung Gesamt'!L73</f>
        <v>0</v>
      </c>
      <c r="M16" s="203">
        <f>'Cupwertung Gesamt'!M73</f>
        <v>0</v>
      </c>
      <c r="N16" s="29">
        <f>'Cupwertung Gesamt'!N73</f>
        <v>0</v>
      </c>
      <c r="O16" s="203">
        <f>'Cupwertung Gesamt'!O73</f>
        <v>0</v>
      </c>
      <c r="P16" s="29">
        <f>'Cupwertung Gesamt'!P73</f>
        <v>0</v>
      </c>
      <c r="Q16" s="203">
        <f>'Cupwertung Gesamt'!Q73</f>
        <v>0</v>
      </c>
      <c r="R16" s="29">
        <f>'Cupwertung Gesamt'!R73</f>
        <v>0</v>
      </c>
      <c r="S16" s="203">
        <f>'Cupwertung Gesamt'!S73</f>
        <v>0</v>
      </c>
      <c r="T16" s="29"/>
      <c r="U16" s="203"/>
      <c r="V16" s="29"/>
      <c r="W16" s="203"/>
      <c r="X16" s="35"/>
      <c r="Z16" s="193"/>
      <c r="AA16" s="194"/>
    </row>
    <row r="17" spans="1:27" s="192" customFormat="1" ht="12.75">
      <c r="A17" s="17"/>
      <c r="B17" s="19"/>
      <c r="C17" s="106"/>
      <c r="D17" s="20">
        <f t="shared" si="0"/>
        <v>0</v>
      </c>
      <c r="E17" s="76">
        <f>SUM(G17+I17+K17+M17+O17+Q17+S17+W17)</f>
        <v>0</v>
      </c>
      <c r="F17" s="29">
        <f>'Cupwertung Gesamt'!F74</f>
        <v>0</v>
      </c>
      <c r="G17" s="203">
        <f>'Cupwertung Gesamt'!G74</f>
        <v>0</v>
      </c>
      <c r="H17" s="29">
        <f>'Cupwertung Gesamt'!H74</f>
        <v>0</v>
      </c>
      <c r="I17" s="203">
        <f>'Cupwertung Gesamt'!I74</f>
        <v>0</v>
      </c>
      <c r="J17" s="29">
        <f>'Cupwertung Gesamt'!J74</f>
        <v>0</v>
      </c>
      <c r="K17" s="203">
        <f>'Cupwertung Gesamt'!K74</f>
        <v>0</v>
      </c>
      <c r="L17" s="29">
        <f>'Cupwertung Gesamt'!L74</f>
        <v>0</v>
      </c>
      <c r="M17" s="203">
        <f>'Cupwertung Gesamt'!M74</f>
        <v>0</v>
      </c>
      <c r="N17" s="29">
        <f>'Cupwertung Gesamt'!N74</f>
        <v>0</v>
      </c>
      <c r="O17" s="203">
        <f>'Cupwertung Gesamt'!O74</f>
        <v>0</v>
      </c>
      <c r="P17" s="29">
        <f>'Cupwertung Gesamt'!P74</f>
        <v>0</v>
      </c>
      <c r="Q17" s="203">
        <f>'Cupwertung Gesamt'!Q74</f>
        <v>0</v>
      </c>
      <c r="R17" s="29">
        <f>'Cupwertung Gesamt'!R74</f>
        <v>0</v>
      </c>
      <c r="S17" s="203">
        <f>'Cupwertung Gesamt'!S74</f>
        <v>0</v>
      </c>
      <c r="T17" s="78"/>
      <c r="U17" s="79"/>
      <c r="V17" s="37"/>
      <c r="W17" s="77"/>
      <c r="X17" s="76"/>
      <c r="Z17" s="193"/>
      <c r="AA17" s="194"/>
    </row>
    <row r="18" spans="1:27" s="192" customFormat="1" ht="12.75">
      <c r="A18" s="44"/>
      <c r="B18" s="107"/>
      <c r="C18" s="107"/>
      <c r="D18" s="46"/>
      <c r="E18" s="47"/>
      <c r="F18" s="81"/>
      <c r="G18" s="108"/>
      <c r="H18" s="50"/>
      <c r="I18" s="108"/>
      <c r="J18" s="81"/>
      <c r="K18" s="108"/>
      <c r="L18" s="81"/>
      <c r="M18" s="108"/>
      <c r="N18" s="81"/>
      <c r="O18" s="108"/>
      <c r="P18" s="81"/>
      <c r="Q18" s="108"/>
      <c r="R18" s="50"/>
      <c r="S18" s="108"/>
      <c r="T18" s="109"/>
      <c r="U18" s="110"/>
      <c r="V18" s="50"/>
      <c r="W18" s="108"/>
      <c r="X18" s="47"/>
      <c r="Z18" s="193"/>
      <c r="AA18" s="194"/>
    </row>
    <row r="19" spans="1:27" s="192" customFormat="1" ht="12.75">
      <c r="A19" s="17" t="s">
        <v>17</v>
      </c>
      <c r="B19" s="38" t="str">
        <f>'Cupwertung Gesamt'!B76</f>
        <v>Attwenger Moritz</v>
      </c>
      <c r="C19" s="38" t="str">
        <f>'Cupwertung Gesamt'!C76</f>
        <v>RCN Rochelt Niederneukirchen</v>
      </c>
      <c r="D19" s="20">
        <f aca="true" t="shared" si="2" ref="D19:D39">COUNTIF(F19:W19,"*)")</f>
        <v>1</v>
      </c>
      <c r="E19" s="35">
        <f aca="true" t="shared" si="3" ref="E19:E34">SUM(G19+I19+K19+M19+O19+Q19+S19+U19+W19)</f>
        <v>76</v>
      </c>
      <c r="F19" s="202">
        <f>'Cupwertung Gesamt'!F76</f>
        <v>2</v>
      </c>
      <c r="G19" s="203">
        <f>'Cupwertung Gesamt'!G76</f>
        <v>18</v>
      </c>
      <c r="H19" s="29">
        <f>'Cupwertung Gesamt'!H76</f>
        <v>10</v>
      </c>
      <c r="I19" s="203">
        <f>'Cupwertung Gesamt'!I76</f>
        <v>9</v>
      </c>
      <c r="J19" s="29">
        <f>'Cupwertung Gesamt'!J76</f>
        <v>5</v>
      </c>
      <c r="K19" s="203">
        <f>'Cupwertung Gesamt'!K76</f>
        <v>14</v>
      </c>
      <c r="L19" s="29" t="str">
        <f>'Cupwertung Gesamt'!L76</f>
        <v>30*)</v>
      </c>
      <c r="M19" s="203">
        <f>'Cupwertung Gesamt'!M76</f>
        <v>0</v>
      </c>
      <c r="N19" s="29">
        <f>'Cupwertung Gesamt'!N76</f>
        <v>1</v>
      </c>
      <c r="O19" s="203">
        <f>'Cupwertung Gesamt'!O76</f>
        <v>15</v>
      </c>
      <c r="P19" s="29">
        <f>'Cupwertung Gesamt'!P76</f>
        <v>1</v>
      </c>
      <c r="Q19" s="203">
        <f>'Cupwertung Gesamt'!Q76</f>
        <v>20</v>
      </c>
      <c r="R19" s="29">
        <f>'Cupwertung Gesamt'!R76</f>
        <v>0</v>
      </c>
      <c r="S19" s="203">
        <f>'Cupwertung Gesamt'!S76</f>
        <v>0</v>
      </c>
      <c r="T19" s="29"/>
      <c r="U19" s="203"/>
      <c r="V19" s="29"/>
      <c r="W19" s="203"/>
      <c r="X19" s="35">
        <f>'Cupwertung Gesamt'!X76</f>
        <v>0</v>
      </c>
      <c r="Z19" s="193"/>
      <c r="AA19" s="194"/>
    </row>
    <row r="20" spans="1:27" s="192" customFormat="1" ht="12.75">
      <c r="A20" s="17" t="s">
        <v>21</v>
      </c>
      <c r="B20" s="38" t="str">
        <f>'Cupwertung Gesamt'!B77</f>
        <v>Mayr Dominik</v>
      </c>
      <c r="C20" s="38" t="str">
        <f>'Cupwertung Gesamt'!C77</f>
        <v>Bike Team Kaiser</v>
      </c>
      <c r="D20" s="20">
        <f t="shared" si="2"/>
        <v>1</v>
      </c>
      <c r="E20" s="35">
        <f t="shared" si="3"/>
        <v>68</v>
      </c>
      <c r="F20" s="202">
        <f>'Cupwertung Gesamt'!F77</f>
        <v>1</v>
      </c>
      <c r="G20" s="203">
        <f>'Cupwertung Gesamt'!G77</f>
        <v>20</v>
      </c>
      <c r="H20" s="29" t="str">
        <f>'Cupwertung Gesamt'!H77</f>
        <v>16*)</v>
      </c>
      <c r="I20" s="203">
        <f>'Cupwertung Gesamt'!I77</f>
        <v>0</v>
      </c>
      <c r="J20" s="29">
        <f>'Cupwertung Gesamt'!J77</f>
        <v>10</v>
      </c>
      <c r="K20" s="203">
        <f>'Cupwertung Gesamt'!K77</f>
        <v>9</v>
      </c>
      <c r="L20" s="29">
        <f>'Cupwertung Gesamt'!L77</f>
        <v>9</v>
      </c>
      <c r="M20" s="203">
        <f>'Cupwertung Gesamt'!M77</f>
        <v>10</v>
      </c>
      <c r="N20" s="29">
        <f>'Cupwertung Gesamt'!N77</f>
        <v>2</v>
      </c>
      <c r="O20" s="203">
        <f>'Cupwertung Gesamt'!O77</f>
        <v>13</v>
      </c>
      <c r="P20" s="29">
        <f>'Cupwertung Gesamt'!P77</f>
        <v>3</v>
      </c>
      <c r="Q20" s="203">
        <f>'Cupwertung Gesamt'!Q77</f>
        <v>16</v>
      </c>
      <c r="R20" s="29">
        <f>'Cupwertung Gesamt'!R77</f>
        <v>0</v>
      </c>
      <c r="S20" s="203">
        <f>'Cupwertung Gesamt'!S77</f>
        <v>0</v>
      </c>
      <c r="T20" s="29"/>
      <c r="U20" s="203"/>
      <c r="V20" s="29"/>
      <c r="W20" s="208"/>
      <c r="X20" s="35">
        <f>'Cupwertung Gesamt'!X77</f>
        <v>3</v>
      </c>
      <c r="Z20" s="193"/>
      <c r="AA20" s="194"/>
    </row>
    <row r="21" spans="1:27" s="192" customFormat="1" ht="12.75">
      <c r="A21" s="17" t="s">
        <v>24</v>
      </c>
      <c r="B21" s="38" t="str">
        <f>'Cupwertung Gesamt'!B78</f>
        <v>Hirtenlehner Felix</v>
      </c>
      <c r="C21" s="38" t="str">
        <f>'Cupwertung Gesamt'!C78</f>
        <v>Bike Team Kaiser</v>
      </c>
      <c r="D21" s="20">
        <f t="shared" si="2"/>
        <v>1</v>
      </c>
      <c r="E21" s="35">
        <f t="shared" si="3"/>
        <v>51</v>
      </c>
      <c r="F21" s="202">
        <f>'Cupwertung Gesamt'!F78</f>
        <v>3</v>
      </c>
      <c r="G21" s="203">
        <f>'Cupwertung Gesamt'!G78</f>
        <v>16</v>
      </c>
      <c r="H21" s="29" t="str">
        <f>'Cupwertung Gesamt'!H78</f>
        <v>12*)</v>
      </c>
      <c r="I21" s="203">
        <f>'Cupwertung Gesamt'!I78</f>
        <v>0</v>
      </c>
      <c r="J21" s="29">
        <f>'Cupwertung Gesamt'!J78</f>
        <v>16</v>
      </c>
      <c r="K21" s="203">
        <f>'Cupwertung Gesamt'!K78</f>
        <v>3</v>
      </c>
      <c r="L21" s="29">
        <f>'Cupwertung Gesamt'!L78</f>
        <v>11</v>
      </c>
      <c r="M21" s="203">
        <f>'Cupwertung Gesamt'!M78</f>
        <v>8</v>
      </c>
      <c r="N21" s="29">
        <f>'Cupwertung Gesamt'!N78</f>
        <v>4</v>
      </c>
      <c r="O21" s="203">
        <f>'Cupwertung Gesamt'!O78</f>
        <v>9</v>
      </c>
      <c r="P21" s="29">
        <f>'Cupwertung Gesamt'!P78</f>
        <v>4</v>
      </c>
      <c r="Q21" s="203">
        <f>'Cupwertung Gesamt'!Q78</f>
        <v>15</v>
      </c>
      <c r="R21" s="29">
        <f>'Cupwertung Gesamt'!R78</f>
        <v>0</v>
      </c>
      <c r="S21" s="203">
        <f>'Cupwertung Gesamt'!S78</f>
        <v>0</v>
      </c>
      <c r="T21" s="29"/>
      <c r="U21" s="203"/>
      <c r="V21" s="29"/>
      <c r="W21" s="208"/>
      <c r="X21" s="35">
        <f>'Cupwertung Gesamt'!X78</f>
        <v>7</v>
      </c>
      <c r="Z21" s="193"/>
      <c r="AA21" s="194"/>
    </row>
    <row r="22" spans="1:27" s="192" customFormat="1" ht="12.75">
      <c r="A22" s="17" t="s">
        <v>27</v>
      </c>
      <c r="B22" s="38" t="str">
        <f>'Cupwertung Gesamt'!B79</f>
        <v>Mayer Lukas</v>
      </c>
      <c r="C22" s="38" t="str">
        <f>'Cupwertung Gesamt'!C79</f>
        <v>Bike Team Kaiser</v>
      </c>
      <c r="D22" s="20">
        <f t="shared" si="2"/>
        <v>1</v>
      </c>
      <c r="E22" s="35">
        <f t="shared" si="3"/>
        <v>42</v>
      </c>
      <c r="F22" s="202">
        <f>'Cupwertung Gesamt'!F79</f>
        <v>4</v>
      </c>
      <c r="G22" s="203">
        <f>'Cupwertung Gesamt'!G79</f>
        <v>15</v>
      </c>
      <c r="H22" s="29" t="str">
        <f>'Cupwertung Gesamt'!H79</f>
        <v>19*)</v>
      </c>
      <c r="I22" s="203">
        <f>'Cupwertung Gesamt'!I79</f>
        <v>0</v>
      </c>
      <c r="J22" s="29">
        <f>'Cupwertung Gesamt'!J79</f>
        <v>17</v>
      </c>
      <c r="K22" s="203">
        <f>'Cupwertung Gesamt'!K79</f>
        <v>2</v>
      </c>
      <c r="L22" s="29">
        <f>'Cupwertung Gesamt'!L79</f>
        <v>14</v>
      </c>
      <c r="M22" s="203">
        <f>'Cupwertung Gesamt'!M79</f>
        <v>5</v>
      </c>
      <c r="N22" s="29">
        <f>'Cupwertung Gesamt'!N79</f>
        <v>5</v>
      </c>
      <c r="O22" s="203">
        <f>'Cupwertung Gesamt'!O79</f>
        <v>8</v>
      </c>
      <c r="P22" s="29">
        <f>'Cupwertung Gesamt'!P79</f>
        <v>7</v>
      </c>
      <c r="Q22" s="203">
        <f>'Cupwertung Gesamt'!Q79</f>
        <v>12</v>
      </c>
      <c r="R22" s="29">
        <f>'Cupwertung Gesamt'!R79</f>
        <v>0</v>
      </c>
      <c r="S22" s="203">
        <f>'Cupwertung Gesamt'!S79</f>
        <v>0</v>
      </c>
      <c r="T22" s="29"/>
      <c r="U22" s="203"/>
      <c r="V22" s="29"/>
      <c r="W22" s="208"/>
      <c r="X22" s="35">
        <f>'Cupwertung Gesamt'!X79</f>
        <v>1</v>
      </c>
      <c r="Z22" s="193"/>
      <c r="AA22" s="194"/>
    </row>
    <row r="23" spans="1:27" s="192" customFormat="1" ht="12.75">
      <c r="A23" s="17" t="s">
        <v>28</v>
      </c>
      <c r="B23" s="38" t="str">
        <f>'Cupwertung Gesamt'!B80</f>
        <v>Holzner Dominik</v>
      </c>
      <c r="C23" s="38" t="str">
        <f>'Cupwertung Gesamt'!C80</f>
        <v>Bike Team Kaiser</v>
      </c>
      <c r="D23" s="20">
        <f t="shared" si="2"/>
        <v>1</v>
      </c>
      <c r="E23" s="35">
        <f t="shared" si="3"/>
        <v>35</v>
      </c>
      <c r="F23" s="202">
        <f>'Cupwertung Gesamt'!F80</f>
        <v>5</v>
      </c>
      <c r="G23" s="203">
        <f>'Cupwertung Gesamt'!G80</f>
        <v>14</v>
      </c>
      <c r="H23" s="29" t="str">
        <f>'Cupwertung Gesamt'!H80</f>
        <v>18*)</v>
      </c>
      <c r="I23" s="203">
        <f>'Cupwertung Gesamt'!I80</f>
        <v>0</v>
      </c>
      <c r="J23" s="29">
        <f>'Cupwertung Gesamt'!J80</f>
        <v>18</v>
      </c>
      <c r="K23" s="203">
        <f>'Cupwertung Gesamt'!K80</f>
        <v>1</v>
      </c>
      <c r="L23" s="29">
        <f>'Cupwertung Gesamt'!L80</f>
        <v>16</v>
      </c>
      <c r="M23" s="203">
        <f>'Cupwertung Gesamt'!M80</f>
        <v>3</v>
      </c>
      <c r="N23" s="29">
        <f>'Cupwertung Gesamt'!N80</f>
        <v>6</v>
      </c>
      <c r="O23" s="203">
        <f>'Cupwertung Gesamt'!O80</f>
        <v>7</v>
      </c>
      <c r="P23" s="29">
        <f>'Cupwertung Gesamt'!P80</f>
        <v>9</v>
      </c>
      <c r="Q23" s="203">
        <f>'Cupwertung Gesamt'!Q80</f>
        <v>10</v>
      </c>
      <c r="R23" s="29">
        <f>'Cupwertung Gesamt'!R80</f>
        <v>0</v>
      </c>
      <c r="S23" s="203">
        <f>'Cupwertung Gesamt'!S80</f>
        <v>0</v>
      </c>
      <c r="T23" s="29"/>
      <c r="U23" s="203"/>
      <c r="V23" s="29"/>
      <c r="W23" s="208"/>
      <c r="X23" s="35">
        <f>'Cupwertung Gesamt'!X80</f>
        <v>1</v>
      </c>
      <c r="Z23" s="193"/>
      <c r="AA23" s="194"/>
    </row>
    <row r="24" spans="1:27" s="192" customFormat="1" ht="12.75">
      <c r="A24" s="17" t="s">
        <v>29</v>
      </c>
      <c r="B24" s="38" t="str">
        <f>'Cupwertung Gesamt'!B81</f>
        <v>Katzlinger Lorenz</v>
      </c>
      <c r="C24" s="38" t="str">
        <f>'Cupwertung Gesamt'!C81</f>
        <v>ÖAMTC Power Bike Team Windhaag</v>
      </c>
      <c r="D24" s="20">
        <f t="shared" si="2"/>
        <v>1</v>
      </c>
      <c r="E24" s="35">
        <f t="shared" si="3"/>
        <v>26</v>
      </c>
      <c r="F24" s="202" t="str">
        <f>'Cupwertung Gesamt'!F81</f>
        <v>*)</v>
      </c>
      <c r="G24" s="203">
        <f>'Cupwertung Gesamt'!G81</f>
        <v>0</v>
      </c>
      <c r="H24" s="29" t="str">
        <f>'Cupwertung Gesamt'!H81</f>
        <v>x</v>
      </c>
      <c r="I24" s="203">
        <f>'Cupwertung Gesamt'!I81</f>
        <v>0</v>
      </c>
      <c r="J24" s="29">
        <f>'Cupwertung Gesamt'!J81</f>
        <v>15</v>
      </c>
      <c r="K24" s="203">
        <f>'Cupwertung Gesamt'!K81</f>
        <v>4</v>
      </c>
      <c r="L24" s="29" t="str">
        <f>'Cupwertung Gesamt'!L81</f>
        <v>x</v>
      </c>
      <c r="M24" s="203">
        <f>'Cupwertung Gesamt'!M81</f>
        <v>0</v>
      </c>
      <c r="N24" s="29">
        <f>'Cupwertung Gesamt'!N81</f>
        <v>3</v>
      </c>
      <c r="O24" s="203">
        <f>'Cupwertung Gesamt'!O81</f>
        <v>11</v>
      </c>
      <c r="P24" s="29">
        <f>'Cupwertung Gesamt'!P81</f>
        <v>8</v>
      </c>
      <c r="Q24" s="203">
        <f>'Cupwertung Gesamt'!Q81</f>
        <v>11</v>
      </c>
      <c r="R24" s="29">
        <f>'Cupwertung Gesamt'!R81</f>
        <v>0</v>
      </c>
      <c r="S24" s="203">
        <f>'Cupwertung Gesamt'!S81</f>
        <v>0</v>
      </c>
      <c r="T24" s="29"/>
      <c r="U24" s="203"/>
      <c r="V24" s="29"/>
      <c r="W24" s="208"/>
      <c r="X24" s="35">
        <f>'Cupwertung Gesamt'!X81</f>
        <v>0</v>
      </c>
      <c r="Z24" s="193"/>
      <c r="AA24" s="194"/>
    </row>
    <row r="25" spans="1:27" s="192" customFormat="1" ht="12.75">
      <c r="A25" s="17" t="s">
        <v>30</v>
      </c>
      <c r="B25" s="38" t="str">
        <f>'Cupwertung Gesamt'!B82</f>
        <v>Wegerer Jonas</v>
      </c>
      <c r="C25" s="38" t="str">
        <f>'Cupwertung Gesamt'!C82</f>
        <v>ÖAMTC Power Bike Team Windhaag</v>
      </c>
      <c r="D25" s="20">
        <f t="shared" si="2"/>
        <v>1</v>
      </c>
      <c r="E25" s="35">
        <f t="shared" si="3"/>
        <v>19</v>
      </c>
      <c r="F25" s="202">
        <f>'Cupwertung Gesamt'!F82</f>
        <v>7</v>
      </c>
      <c r="G25" s="203">
        <f>'Cupwertung Gesamt'!G82</f>
        <v>12</v>
      </c>
      <c r="H25" s="29">
        <f>'Cupwertung Gesamt'!H82</f>
        <v>21</v>
      </c>
      <c r="I25" s="203">
        <f>'Cupwertung Gesamt'!I82</f>
        <v>0</v>
      </c>
      <c r="J25" s="29">
        <f>'Cupwertung Gesamt'!J82</f>
        <v>12</v>
      </c>
      <c r="K25" s="203">
        <f>'Cupwertung Gesamt'!K82</f>
        <v>7</v>
      </c>
      <c r="L25" s="29" t="str">
        <f>'Cupwertung Gesamt'!L82</f>
        <v>*)</v>
      </c>
      <c r="M25" s="203">
        <f>'Cupwertung Gesamt'!M82</f>
        <v>0</v>
      </c>
      <c r="N25" s="29" t="str">
        <f>'Cupwertung Gesamt'!N82</f>
        <v>x</v>
      </c>
      <c r="O25" s="203">
        <f>'Cupwertung Gesamt'!O82</f>
        <v>0</v>
      </c>
      <c r="P25" s="29" t="str">
        <f>'Cupwertung Gesamt'!P82</f>
        <v>x</v>
      </c>
      <c r="Q25" s="203">
        <f>'Cupwertung Gesamt'!Q82</f>
        <v>0</v>
      </c>
      <c r="R25" s="29">
        <f>'Cupwertung Gesamt'!R82</f>
        <v>0</v>
      </c>
      <c r="S25" s="203">
        <f>'Cupwertung Gesamt'!S82</f>
        <v>0</v>
      </c>
      <c r="T25" s="29"/>
      <c r="U25" s="203"/>
      <c r="V25" s="29"/>
      <c r="W25" s="208"/>
      <c r="X25" s="35">
        <f>'Cupwertung Gesamt'!X82</f>
        <v>0</v>
      </c>
      <c r="Z25" s="193"/>
      <c r="AA25" s="194"/>
    </row>
    <row r="26" spans="1:27" s="192" customFormat="1" ht="12.75">
      <c r="A26" s="17" t="s">
        <v>38</v>
      </c>
      <c r="B26" s="38" t="str">
        <f>'Cupwertung Gesamt'!B83</f>
        <v>Hauser Lukas</v>
      </c>
      <c r="C26" s="38" t="str">
        <f>'Cupwertung Gesamt'!C83</f>
        <v>RCN Rochelt Niederneukirchen</v>
      </c>
      <c r="D26" s="20">
        <f t="shared" si="2"/>
        <v>1</v>
      </c>
      <c r="E26" s="35">
        <f t="shared" si="3"/>
        <v>18</v>
      </c>
      <c r="F26" s="202">
        <f>'Cupwertung Gesamt'!F83</f>
        <v>8</v>
      </c>
      <c r="G26" s="203">
        <f>'Cupwertung Gesamt'!G83</f>
        <v>11</v>
      </c>
      <c r="H26" s="29" t="str">
        <f>'Cupwertung Gesamt'!H83</f>
        <v>*)</v>
      </c>
      <c r="I26" s="203">
        <f>'Cupwertung Gesamt'!I83</f>
        <v>0</v>
      </c>
      <c r="J26" s="29">
        <f>'Cupwertung Gesamt'!J83</f>
        <v>20</v>
      </c>
      <c r="K26" s="203">
        <f>'Cupwertung Gesamt'!K83</f>
        <v>1</v>
      </c>
      <c r="L26" s="29">
        <f>'Cupwertung Gesamt'!L83</f>
        <v>22</v>
      </c>
      <c r="M26" s="203">
        <f>'Cupwertung Gesamt'!M83</f>
        <v>0</v>
      </c>
      <c r="N26" s="29">
        <f>'Cupwertung Gesamt'!N83</f>
        <v>7</v>
      </c>
      <c r="O26" s="203">
        <f>'Cupwertung Gesamt'!O83</f>
        <v>6</v>
      </c>
      <c r="P26" s="29">
        <f>'Cupwertung Gesamt'!P83</f>
        <v>11</v>
      </c>
      <c r="Q26" s="203">
        <f>'Cupwertung Gesamt'!Q83</f>
        <v>0</v>
      </c>
      <c r="R26" s="29">
        <f>'Cupwertung Gesamt'!R83</f>
        <v>0</v>
      </c>
      <c r="S26" s="203">
        <f>'Cupwertung Gesamt'!S83</f>
        <v>0</v>
      </c>
      <c r="T26" s="29"/>
      <c r="U26" s="203"/>
      <c r="V26" s="29"/>
      <c r="W26" s="208"/>
      <c r="X26" s="35">
        <f>'Cupwertung Gesamt'!X83</f>
        <v>0</v>
      </c>
      <c r="Z26" s="193"/>
      <c r="AA26" s="194"/>
    </row>
    <row r="27" spans="1:27" s="192" customFormat="1" ht="12.75">
      <c r="A27" s="17" t="s">
        <v>41</v>
      </c>
      <c r="B27" s="38" t="str">
        <f>'Cupwertung Gesamt'!B84</f>
        <v>Steinmaßl Nico</v>
      </c>
      <c r="C27" s="38" t="str">
        <f>'Cupwertung Gesamt'!C84</f>
        <v>Bike Team Kaiser</v>
      </c>
      <c r="D27" s="20">
        <f t="shared" si="2"/>
        <v>1</v>
      </c>
      <c r="E27" s="35">
        <f t="shared" si="3"/>
        <v>13</v>
      </c>
      <c r="F27" s="202">
        <f>'Cupwertung Gesamt'!F84</f>
        <v>6</v>
      </c>
      <c r="G27" s="203">
        <f>'Cupwertung Gesamt'!G84</f>
        <v>13</v>
      </c>
      <c r="H27" s="29" t="str">
        <f>'Cupwertung Gesamt'!H84</f>
        <v>*)</v>
      </c>
      <c r="I27" s="203">
        <f>'Cupwertung Gesamt'!I84</f>
        <v>0</v>
      </c>
      <c r="J27" s="29" t="str">
        <f>'Cupwertung Gesamt'!J84</f>
        <v>x</v>
      </c>
      <c r="K27" s="203">
        <f>'Cupwertung Gesamt'!K84</f>
        <v>0</v>
      </c>
      <c r="L27" s="29">
        <f>'Cupwertung Gesamt'!L84</f>
        <v>33</v>
      </c>
      <c r="M27" s="203">
        <f>'Cupwertung Gesamt'!M84</f>
        <v>0</v>
      </c>
      <c r="N27" s="29" t="str">
        <f>'Cupwertung Gesamt'!N84</f>
        <v>x</v>
      </c>
      <c r="O27" s="203">
        <f>'Cupwertung Gesamt'!O84</f>
        <v>0</v>
      </c>
      <c r="P27" s="29" t="str">
        <f>'Cupwertung Gesamt'!P84</f>
        <v>x</v>
      </c>
      <c r="Q27" s="203">
        <f>'Cupwertung Gesamt'!Q84</f>
        <v>0</v>
      </c>
      <c r="R27" s="29">
        <f>'Cupwertung Gesamt'!R84</f>
        <v>0</v>
      </c>
      <c r="S27" s="203">
        <f>'Cupwertung Gesamt'!S84</f>
        <v>0</v>
      </c>
      <c r="T27" s="29"/>
      <c r="U27" s="203"/>
      <c r="V27" s="29"/>
      <c r="W27" s="208"/>
      <c r="X27" s="35">
        <f>'Cupwertung Gesamt'!X84</f>
        <v>0</v>
      </c>
      <c r="Z27" s="193"/>
      <c r="AA27" s="194"/>
    </row>
    <row r="28" spans="1:27" s="192" customFormat="1" ht="12.75">
      <c r="A28" s="17" t="s">
        <v>43</v>
      </c>
      <c r="B28" s="38" t="str">
        <f>'Cupwertung Gesamt'!B85</f>
        <v>Gugler Lukas</v>
      </c>
      <c r="C28" s="38" t="str">
        <f>'Cupwertung Gesamt'!C85</f>
        <v>RC ARBÖ ANF Mazda Eder Walding</v>
      </c>
      <c r="D28" s="20">
        <f t="shared" si="2"/>
        <v>1</v>
      </c>
      <c r="E28" s="35">
        <f t="shared" si="3"/>
        <v>10</v>
      </c>
      <c r="F28" s="202">
        <f>'Cupwertung Gesamt'!F85</f>
        <v>9</v>
      </c>
      <c r="G28" s="203">
        <f>'Cupwertung Gesamt'!G85</f>
        <v>10</v>
      </c>
      <c r="H28" s="29" t="str">
        <f>'Cupwertung Gesamt'!H85</f>
        <v>*)</v>
      </c>
      <c r="I28" s="203">
        <f>'Cupwertung Gesamt'!I85</f>
        <v>0</v>
      </c>
      <c r="J28" s="29" t="str">
        <f>'Cupwertung Gesamt'!J85</f>
        <v>x</v>
      </c>
      <c r="K28" s="203">
        <f>'Cupwertung Gesamt'!K85</f>
        <v>0</v>
      </c>
      <c r="L28" s="29" t="str">
        <f>'Cupwertung Gesamt'!L85</f>
        <v>x</v>
      </c>
      <c r="M28" s="203">
        <f>'Cupwertung Gesamt'!M85</f>
        <v>0</v>
      </c>
      <c r="N28" s="29" t="str">
        <f>'Cupwertung Gesamt'!N85</f>
        <v>x</v>
      </c>
      <c r="O28" s="203">
        <f>'Cupwertung Gesamt'!O85</f>
        <v>0</v>
      </c>
      <c r="P28" s="29" t="str">
        <f>'Cupwertung Gesamt'!P85</f>
        <v>x</v>
      </c>
      <c r="Q28" s="203">
        <f>'Cupwertung Gesamt'!Q85</f>
        <v>0</v>
      </c>
      <c r="R28" s="29">
        <f>'Cupwertung Gesamt'!R85</f>
        <v>0</v>
      </c>
      <c r="S28" s="203">
        <f>'Cupwertung Gesamt'!S85</f>
        <v>0</v>
      </c>
      <c r="T28" s="29"/>
      <c r="U28" s="203"/>
      <c r="V28" s="29"/>
      <c r="W28" s="208"/>
      <c r="X28" s="35">
        <f>'Cupwertung Gesamt'!X85</f>
        <v>0</v>
      </c>
      <c r="Z28" s="193"/>
      <c r="AA28" s="194"/>
    </row>
    <row r="29" spans="1:27" s="192" customFormat="1" ht="12.75">
      <c r="A29" s="17" t="s">
        <v>46</v>
      </c>
      <c r="B29" s="38" t="str">
        <f>'Cupwertung Gesamt'!B86</f>
        <v>Weigert Marco</v>
      </c>
      <c r="C29" s="38" t="str">
        <f>'Cupwertung Gesamt'!C86</f>
        <v>RC ARBÖ ANF Mazda Eder Walding</v>
      </c>
      <c r="D29" s="20">
        <f t="shared" si="2"/>
        <v>1</v>
      </c>
      <c r="E29" s="35">
        <f t="shared" si="3"/>
        <v>9</v>
      </c>
      <c r="F29" s="202">
        <f>'Cupwertung Gesamt'!F86</f>
        <v>10</v>
      </c>
      <c r="G29" s="203">
        <f>'Cupwertung Gesamt'!G86</f>
        <v>9</v>
      </c>
      <c r="H29" s="29" t="str">
        <f>'Cupwertung Gesamt'!H86</f>
        <v>*)</v>
      </c>
      <c r="I29" s="203">
        <f>'Cupwertung Gesamt'!I86</f>
        <v>0</v>
      </c>
      <c r="J29" s="29" t="str">
        <f>'Cupwertung Gesamt'!J86</f>
        <v>x</v>
      </c>
      <c r="K29" s="203">
        <f>'Cupwertung Gesamt'!K86</f>
        <v>0</v>
      </c>
      <c r="L29" s="29" t="str">
        <f>'Cupwertung Gesamt'!L86</f>
        <v>x</v>
      </c>
      <c r="M29" s="203">
        <f>'Cupwertung Gesamt'!M86</f>
        <v>0</v>
      </c>
      <c r="N29" s="29" t="str">
        <f>'Cupwertung Gesamt'!N86</f>
        <v>x</v>
      </c>
      <c r="O29" s="203">
        <f>'Cupwertung Gesamt'!O86</f>
        <v>0</v>
      </c>
      <c r="P29" s="29" t="str">
        <f>'Cupwertung Gesamt'!P86</f>
        <v>x</v>
      </c>
      <c r="Q29" s="203">
        <f>'Cupwertung Gesamt'!Q86</f>
        <v>0</v>
      </c>
      <c r="R29" s="29">
        <f>'Cupwertung Gesamt'!R86</f>
        <v>0</v>
      </c>
      <c r="S29" s="203">
        <f>'Cupwertung Gesamt'!S86</f>
        <v>0</v>
      </c>
      <c r="T29" s="29"/>
      <c r="U29" s="203"/>
      <c r="V29" s="29"/>
      <c r="W29" s="208"/>
      <c r="X29" s="35">
        <f>'Cupwertung Gesamt'!X86</f>
        <v>0</v>
      </c>
      <c r="Z29" s="193"/>
      <c r="AA29" s="194"/>
    </row>
    <row r="30" spans="1:27" s="192" customFormat="1" ht="12.75">
      <c r="A30" s="17" t="s">
        <v>48</v>
      </c>
      <c r="B30" s="38" t="str">
        <f>'Cupwertung Gesamt'!B87</f>
        <v>Steinmaßl Manuel</v>
      </c>
      <c r="C30" s="38" t="str">
        <f>'Cupwertung Gesamt'!C87</f>
        <v>Bike Team Kaiser</v>
      </c>
      <c r="D30" s="20">
        <f t="shared" si="2"/>
        <v>1</v>
      </c>
      <c r="E30" s="35">
        <f t="shared" si="3"/>
        <v>8</v>
      </c>
      <c r="F30" s="202">
        <f>'Cupwertung Gesamt'!F87</f>
        <v>11</v>
      </c>
      <c r="G30" s="203">
        <f>'Cupwertung Gesamt'!G87</f>
        <v>8</v>
      </c>
      <c r="H30" s="29" t="str">
        <f>'Cupwertung Gesamt'!H87</f>
        <v>*)</v>
      </c>
      <c r="I30" s="203">
        <f>'Cupwertung Gesamt'!I87</f>
        <v>0</v>
      </c>
      <c r="J30" s="29">
        <f>'Cupwertung Gesamt'!J87</f>
        <v>22</v>
      </c>
      <c r="K30" s="203">
        <f>'Cupwertung Gesamt'!K87</f>
        <v>0</v>
      </c>
      <c r="L30" s="29" t="str">
        <f>'Cupwertung Gesamt'!L87</f>
        <v>x</v>
      </c>
      <c r="M30" s="203">
        <f>'Cupwertung Gesamt'!M87</f>
        <v>0</v>
      </c>
      <c r="N30" s="29" t="str">
        <f>'Cupwertung Gesamt'!N87</f>
        <v>x</v>
      </c>
      <c r="O30" s="203">
        <f>'Cupwertung Gesamt'!O87</f>
        <v>0</v>
      </c>
      <c r="P30" s="29" t="str">
        <f>'Cupwertung Gesamt'!P87</f>
        <v>x</v>
      </c>
      <c r="Q30" s="203">
        <f>'Cupwertung Gesamt'!Q87</f>
        <v>0</v>
      </c>
      <c r="R30" s="29">
        <f>'Cupwertung Gesamt'!R87</f>
        <v>0</v>
      </c>
      <c r="S30" s="203">
        <f>'Cupwertung Gesamt'!S87</f>
        <v>0</v>
      </c>
      <c r="T30" s="29"/>
      <c r="U30" s="203"/>
      <c r="V30" s="29"/>
      <c r="W30" s="208"/>
      <c r="X30" s="35">
        <f>'Cupwertung Gesamt'!X87</f>
        <v>0</v>
      </c>
      <c r="Z30" s="193"/>
      <c r="AA30" s="194"/>
    </row>
    <row r="31" spans="1:27" s="192" customFormat="1" ht="12.75">
      <c r="A31" s="17" t="s">
        <v>50</v>
      </c>
      <c r="B31" s="38" t="str">
        <f>'Cupwertung Gesamt'!B88</f>
        <v>König Jonas</v>
      </c>
      <c r="C31" s="38" t="str">
        <f>'Cupwertung Gesamt'!C88</f>
        <v>Bike Team Kaiser</v>
      </c>
      <c r="D31" s="20">
        <f t="shared" si="2"/>
        <v>1</v>
      </c>
      <c r="E31" s="35">
        <f t="shared" si="3"/>
        <v>7</v>
      </c>
      <c r="F31" s="202">
        <f>'Cupwertung Gesamt'!F88</f>
        <v>12</v>
      </c>
      <c r="G31" s="203">
        <f>'Cupwertung Gesamt'!G88</f>
        <v>7</v>
      </c>
      <c r="H31" s="29">
        <f>'Cupwertung Gesamt'!H88</f>
        <v>31</v>
      </c>
      <c r="I31" s="203">
        <f>'Cupwertung Gesamt'!I88</f>
        <v>0</v>
      </c>
      <c r="J31" s="29" t="str">
        <f>'Cupwertung Gesamt'!J88</f>
        <v>*)</v>
      </c>
      <c r="K31" s="203">
        <f>'Cupwertung Gesamt'!K88</f>
        <v>0</v>
      </c>
      <c r="L31" s="29" t="str">
        <f>'Cupwertung Gesamt'!L88</f>
        <v>x</v>
      </c>
      <c r="M31" s="203">
        <f>'Cupwertung Gesamt'!M88</f>
        <v>0</v>
      </c>
      <c r="N31" s="29" t="str">
        <f>'Cupwertung Gesamt'!N88</f>
        <v>x</v>
      </c>
      <c r="O31" s="203">
        <f>'Cupwertung Gesamt'!O88</f>
        <v>0</v>
      </c>
      <c r="P31" s="29" t="str">
        <f>'Cupwertung Gesamt'!P88</f>
        <v>x</v>
      </c>
      <c r="Q31" s="203">
        <f>'Cupwertung Gesamt'!Q88</f>
        <v>0</v>
      </c>
      <c r="R31" s="29">
        <f>'Cupwertung Gesamt'!R88</f>
        <v>0</v>
      </c>
      <c r="S31" s="203">
        <f>'Cupwertung Gesamt'!S88</f>
        <v>0</v>
      </c>
      <c r="T31" s="29"/>
      <c r="U31" s="203"/>
      <c r="V31" s="29"/>
      <c r="W31" s="208"/>
      <c r="X31" s="35">
        <f>'Cupwertung Gesamt'!X88</f>
        <v>0</v>
      </c>
      <c r="Z31" s="193"/>
      <c r="AA31" s="194"/>
    </row>
    <row r="32" spans="1:27" s="192" customFormat="1" ht="12.75">
      <c r="A32" s="17" t="s">
        <v>52</v>
      </c>
      <c r="B32" s="38" t="str">
        <f>'Cupwertung Gesamt'!B89</f>
        <v>Pühringer Kilian</v>
      </c>
      <c r="C32" s="38" t="str">
        <f>'Cupwertung Gesamt'!C89</f>
        <v>SK Kleinzell</v>
      </c>
      <c r="D32" s="20">
        <f t="shared" si="2"/>
        <v>1</v>
      </c>
      <c r="E32" s="35">
        <f t="shared" si="3"/>
        <v>0</v>
      </c>
      <c r="F32" s="202" t="str">
        <f>'Cupwertung Gesamt'!F89</f>
        <v>*)</v>
      </c>
      <c r="G32" s="203">
        <f>'Cupwertung Gesamt'!G89</f>
        <v>0</v>
      </c>
      <c r="H32" s="29">
        <f>'Cupwertung Gesamt'!H89</f>
        <v>24</v>
      </c>
      <c r="I32" s="203">
        <f>'Cupwertung Gesamt'!I89</f>
        <v>0</v>
      </c>
      <c r="J32" s="29" t="str">
        <f>'Cupwertung Gesamt'!J89</f>
        <v>x</v>
      </c>
      <c r="K32" s="203">
        <f>'Cupwertung Gesamt'!K89</f>
        <v>0</v>
      </c>
      <c r="L32" s="29" t="str">
        <f>'Cupwertung Gesamt'!L89</f>
        <v>x</v>
      </c>
      <c r="M32" s="203">
        <f>'Cupwertung Gesamt'!M89</f>
        <v>0</v>
      </c>
      <c r="N32" s="29" t="str">
        <f>'Cupwertung Gesamt'!N89</f>
        <v>x</v>
      </c>
      <c r="O32" s="203">
        <f>'Cupwertung Gesamt'!O89</f>
        <v>0</v>
      </c>
      <c r="P32" s="29" t="str">
        <f>'Cupwertung Gesamt'!P89</f>
        <v>x</v>
      </c>
      <c r="Q32" s="203">
        <f>'Cupwertung Gesamt'!Q89</f>
        <v>0</v>
      </c>
      <c r="R32" s="29">
        <f>'Cupwertung Gesamt'!R89</f>
        <v>0</v>
      </c>
      <c r="S32" s="203">
        <f>'Cupwertung Gesamt'!S89</f>
        <v>0</v>
      </c>
      <c r="T32" s="29"/>
      <c r="U32" s="203"/>
      <c r="V32" s="29"/>
      <c r="W32" s="208"/>
      <c r="X32" s="35">
        <f>'Cupwertung Gesamt'!X89</f>
        <v>0</v>
      </c>
      <c r="Z32" s="193"/>
      <c r="AA32" s="194"/>
    </row>
    <row r="33" spans="1:27" s="192" customFormat="1" ht="12.75">
      <c r="A33" s="17" t="s">
        <v>54</v>
      </c>
      <c r="B33" s="38" t="str">
        <f>'Cupwertung Gesamt'!B90</f>
        <v>Hofer Dominik</v>
      </c>
      <c r="C33" s="38" t="str">
        <f>'Cupwertung Gesamt'!C90</f>
        <v>SK Kleinzell</v>
      </c>
      <c r="D33" s="20">
        <f t="shared" si="2"/>
        <v>1</v>
      </c>
      <c r="E33" s="35">
        <f t="shared" si="3"/>
        <v>0</v>
      </c>
      <c r="F33" s="202" t="str">
        <f>'Cupwertung Gesamt'!F90</f>
        <v>*)</v>
      </c>
      <c r="G33" s="203">
        <f>'Cupwertung Gesamt'!G90</f>
        <v>0</v>
      </c>
      <c r="H33" s="29">
        <f>'Cupwertung Gesamt'!H90</f>
        <v>25</v>
      </c>
      <c r="I33" s="203">
        <f>'Cupwertung Gesamt'!I90</f>
        <v>0</v>
      </c>
      <c r="J33" s="29" t="str">
        <f>'Cupwertung Gesamt'!J90</f>
        <v>x</v>
      </c>
      <c r="K33" s="203">
        <f>'Cupwertung Gesamt'!K90</f>
        <v>0</v>
      </c>
      <c r="L33" s="29" t="str">
        <f>'Cupwertung Gesamt'!L90</f>
        <v>x</v>
      </c>
      <c r="M33" s="203">
        <f>'Cupwertung Gesamt'!M90</f>
        <v>0</v>
      </c>
      <c r="N33" s="29" t="str">
        <f>'Cupwertung Gesamt'!N90</f>
        <v>x</v>
      </c>
      <c r="O33" s="203">
        <f>'Cupwertung Gesamt'!O90</f>
        <v>0</v>
      </c>
      <c r="P33" s="29" t="str">
        <f>'Cupwertung Gesamt'!P90</f>
        <v>x</v>
      </c>
      <c r="Q33" s="203">
        <f>'Cupwertung Gesamt'!Q90</f>
        <v>0</v>
      </c>
      <c r="R33" s="29">
        <f>'Cupwertung Gesamt'!R90</f>
        <v>0</v>
      </c>
      <c r="S33" s="203">
        <f>'Cupwertung Gesamt'!S90</f>
        <v>0</v>
      </c>
      <c r="T33" s="29"/>
      <c r="U33" s="203"/>
      <c r="V33" s="29"/>
      <c r="W33" s="208"/>
      <c r="X33" s="35">
        <f>'Cupwertung Gesamt'!X90</f>
        <v>0</v>
      </c>
      <c r="Z33" s="193"/>
      <c r="AA33" s="194"/>
    </row>
    <row r="34" spans="1:24" ht="12.75">
      <c r="A34" s="17" t="s">
        <v>56</v>
      </c>
      <c r="B34" s="38" t="str">
        <f>'Cupwertung Gesamt'!B91</f>
        <v>Reiter Felix</v>
      </c>
      <c r="C34" s="38" t="str">
        <f>'Cupwertung Gesamt'!C91</f>
        <v>SK Kleinzell</v>
      </c>
      <c r="D34" s="20">
        <f t="shared" si="2"/>
        <v>1</v>
      </c>
      <c r="E34" s="35">
        <f t="shared" si="3"/>
        <v>0</v>
      </c>
      <c r="F34" s="202" t="str">
        <f>'Cupwertung Gesamt'!F91</f>
        <v>*)</v>
      </c>
      <c r="G34" s="203">
        <f>'Cupwertung Gesamt'!G91</f>
        <v>0</v>
      </c>
      <c r="H34" s="29">
        <f>'Cupwertung Gesamt'!H91</f>
        <v>26</v>
      </c>
      <c r="I34" s="203">
        <f>'Cupwertung Gesamt'!I91</f>
        <v>0</v>
      </c>
      <c r="J34" s="29" t="str">
        <f>'Cupwertung Gesamt'!J91</f>
        <v>x</v>
      </c>
      <c r="K34" s="203">
        <f>'Cupwertung Gesamt'!K91</f>
        <v>0</v>
      </c>
      <c r="L34" s="29" t="str">
        <f>'Cupwertung Gesamt'!L91</f>
        <v>x</v>
      </c>
      <c r="M34" s="203">
        <f>'Cupwertung Gesamt'!M91</f>
        <v>0</v>
      </c>
      <c r="N34" s="29" t="str">
        <f>'Cupwertung Gesamt'!N91</f>
        <v>x</v>
      </c>
      <c r="O34" s="203">
        <f>'Cupwertung Gesamt'!O91</f>
        <v>0</v>
      </c>
      <c r="P34" s="29" t="str">
        <f>'Cupwertung Gesamt'!P91</f>
        <v>x</v>
      </c>
      <c r="Q34" s="203">
        <f>'Cupwertung Gesamt'!Q91</f>
        <v>0</v>
      </c>
      <c r="R34" s="29">
        <f>'Cupwertung Gesamt'!R91</f>
        <v>0</v>
      </c>
      <c r="S34" s="203">
        <f>'Cupwertung Gesamt'!S91</f>
        <v>0</v>
      </c>
      <c r="T34" s="29"/>
      <c r="U34" s="203"/>
      <c r="V34" s="29"/>
      <c r="W34" s="208"/>
      <c r="X34" s="85"/>
    </row>
    <row r="35" spans="1:24" ht="12.75">
      <c r="A35" s="17" t="s">
        <v>58</v>
      </c>
      <c r="B35" s="38">
        <f>'Cupwertung Gesamt'!B92</f>
        <v>0</v>
      </c>
      <c r="C35" s="38">
        <f>'Cupwertung Gesamt'!C92</f>
        <v>0</v>
      </c>
      <c r="D35" s="20">
        <f t="shared" si="2"/>
        <v>0</v>
      </c>
      <c r="E35" s="35">
        <f>SUM(G35+I35+K35+M35+O35+Q35+S35+W35)</f>
        <v>0</v>
      </c>
      <c r="F35" s="202">
        <f>'Cupwertung Gesamt'!F92</f>
        <v>0</v>
      </c>
      <c r="G35" s="203">
        <f>'Cupwertung Gesamt'!G92</f>
        <v>0</v>
      </c>
      <c r="H35" s="29">
        <f>'Cupwertung Gesamt'!H92</f>
        <v>0</v>
      </c>
      <c r="I35" s="203">
        <f>'Cupwertung Gesamt'!I92</f>
        <v>0</v>
      </c>
      <c r="J35" s="29">
        <f>'Cupwertung Gesamt'!J92</f>
        <v>0</v>
      </c>
      <c r="K35" s="203">
        <f>'Cupwertung Gesamt'!K92</f>
        <v>0</v>
      </c>
      <c r="L35" s="29">
        <f>'Cupwertung Gesamt'!L92</f>
        <v>0</v>
      </c>
      <c r="M35" s="203">
        <f>'Cupwertung Gesamt'!M92</f>
        <v>0</v>
      </c>
      <c r="N35" s="29">
        <f>'Cupwertung Gesamt'!N92</f>
        <v>0</v>
      </c>
      <c r="O35" s="203">
        <f>'Cupwertung Gesamt'!O92</f>
        <v>0</v>
      </c>
      <c r="P35" s="29">
        <f>'Cupwertung Gesamt'!P92</f>
        <v>0</v>
      </c>
      <c r="Q35" s="203">
        <f>'Cupwertung Gesamt'!Q92</f>
        <v>0</v>
      </c>
      <c r="R35" s="29">
        <f>'Cupwertung Gesamt'!R92</f>
        <v>0</v>
      </c>
      <c r="S35" s="203">
        <f>'Cupwertung Gesamt'!S92</f>
        <v>0</v>
      </c>
      <c r="T35" s="29"/>
      <c r="U35" s="203"/>
      <c r="V35" s="29"/>
      <c r="W35" s="208"/>
      <c r="X35" s="85"/>
    </row>
    <row r="36" spans="1:24" ht="12.75">
      <c r="A36" s="17" t="s">
        <v>82</v>
      </c>
      <c r="B36" s="38">
        <f>'Cupwertung Gesamt'!B93</f>
        <v>0</v>
      </c>
      <c r="C36" s="38">
        <f>'Cupwertung Gesamt'!C93</f>
        <v>0</v>
      </c>
      <c r="D36" s="20">
        <f t="shared" si="2"/>
        <v>0</v>
      </c>
      <c r="E36" s="35">
        <f>SUM(G36+I36+K36+M36+O36+Q36+S36+W36)</f>
        <v>0</v>
      </c>
      <c r="F36" s="202">
        <f>'Cupwertung Gesamt'!F93</f>
        <v>0</v>
      </c>
      <c r="G36" s="203">
        <f>'Cupwertung Gesamt'!G93</f>
        <v>0</v>
      </c>
      <c r="H36" s="29">
        <f>'Cupwertung Gesamt'!H93</f>
        <v>0</v>
      </c>
      <c r="I36" s="203">
        <f>'Cupwertung Gesamt'!I93</f>
        <v>0</v>
      </c>
      <c r="J36" s="29">
        <f>'Cupwertung Gesamt'!J93</f>
        <v>0</v>
      </c>
      <c r="K36" s="203">
        <f>'Cupwertung Gesamt'!K93</f>
        <v>0</v>
      </c>
      <c r="L36" s="29">
        <f>'Cupwertung Gesamt'!L93</f>
        <v>0</v>
      </c>
      <c r="M36" s="203">
        <f>'Cupwertung Gesamt'!M93</f>
        <v>0</v>
      </c>
      <c r="N36" s="29">
        <f>'Cupwertung Gesamt'!N93</f>
        <v>0</v>
      </c>
      <c r="O36" s="203">
        <f>'Cupwertung Gesamt'!O93</f>
        <v>0</v>
      </c>
      <c r="P36" s="29">
        <f>'Cupwertung Gesamt'!P93</f>
        <v>0</v>
      </c>
      <c r="Q36" s="203">
        <f>'Cupwertung Gesamt'!Q93</f>
        <v>0</v>
      </c>
      <c r="R36" s="29">
        <f>'Cupwertung Gesamt'!R93</f>
        <v>0</v>
      </c>
      <c r="S36" s="203">
        <f>'Cupwertung Gesamt'!S93</f>
        <v>0</v>
      </c>
      <c r="T36" s="29"/>
      <c r="U36" s="203"/>
      <c r="V36" s="29"/>
      <c r="W36" s="208"/>
      <c r="X36" s="85"/>
    </row>
    <row r="37" spans="1:24" ht="12.75">
      <c r="A37" s="17" t="s">
        <v>82</v>
      </c>
      <c r="B37" s="38">
        <f>'Cupwertung Gesamt'!B94</f>
        <v>0</v>
      </c>
      <c r="C37" s="38">
        <f>'Cupwertung Gesamt'!C94</f>
        <v>0</v>
      </c>
      <c r="D37" s="20">
        <f t="shared" si="2"/>
        <v>0</v>
      </c>
      <c r="E37" s="35">
        <f>SUM(G37+I37+K37+M37+O37+Q37+S37+W37)</f>
        <v>0</v>
      </c>
      <c r="F37" s="202">
        <f>'Cupwertung Gesamt'!F94</f>
        <v>0</v>
      </c>
      <c r="G37" s="203">
        <f>'Cupwertung Gesamt'!G94</f>
        <v>0</v>
      </c>
      <c r="H37" s="29">
        <f>'Cupwertung Gesamt'!H94</f>
        <v>0</v>
      </c>
      <c r="I37" s="203">
        <f>'Cupwertung Gesamt'!I94</f>
        <v>0</v>
      </c>
      <c r="J37" s="29">
        <f>'Cupwertung Gesamt'!J94</f>
        <v>0</v>
      </c>
      <c r="K37" s="203">
        <f>'Cupwertung Gesamt'!K94</f>
        <v>0</v>
      </c>
      <c r="L37" s="29">
        <f>'Cupwertung Gesamt'!L94</f>
        <v>0</v>
      </c>
      <c r="M37" s="203">
        <f>'Cupwertung Gesamt'!M94</f>
        <v>0</v>
      </c>
      <c r="N37" s="29">
        <f>'Cupwertung Gesamt'!N94</f>
        <v>0</v>
      </c>
      <c r="O37" s="203">
        <f>'Cupwertung Gesamt'!O94</f>
        <v>0</v>
      </c>
      <c r="P37" s="29">
        <f>'Cupwertung Gesamt'!P94</f>
        <v>0</v>
      </c>
      <c r="Q37" s="203">
        <f>'Cupwertung Gesamt'!Q94</f>
        <v>0</v>
      </c>
      <c r="R37" s="29">
        <f>'Cupwertung Gesamt'!R94</f>
        <v>0</v>
      </c>
      <c r="S37" s="203">
        <f>'Cupwertung Gesamt'!S94</f>
        <v>0</v>
      </c>
      <c r="T37" s="29"/>
      <c r="U37" s="203"/>
      <c r="V37" s="29"/>
      <c r="W37" s="208"/>
      <c r="X37" s="85"/>
    </row>
    <row r="38" spans="1:24" ht="12.75">
      <c r="A38" s="17" t="s">
        <v>105</v>
      </c>
      <c r="B38" s="38">
        <f>'Cupwertung Gesamt'!B95</f>
        <v>0</v>
      </c>
      <c r="C38" s="38">
        <f>'Cupwertung Gesamt'!C95</f>
        <v>0</v>
      </c>
      <c r="D38" s="20">
        <f t="shared" si="2"/>
        <v>0</v>
      </c>
      <c r="E38" s="35">
        <f>SUM(G38+I38+K38+M38+O38+Q38+S38+W38)</f>
        <v>0</v>
      </c>
      <c r="F38" s="202">
        <f>'Cupwertung Gesamt'!F95</f>
        <v>0</v>
      </c>
      <c r="G38" s="203">
        <f>'Cupwertung Gesamt'!G95</f>
        <v>0</v>
      </c>
      <c r="H38" s="29">
        <f>'Cupwertung Gesamt'!H95</f>
        <v>0</v>
      </c>
      <c r="I38" s="203">
        <f>'Cupwertung Gesamt'!I95</f>
        <v>0</v>
      </c>
      <c r="J38" s="29">
        <f>'Cupwertung Gesamt'!J95</f>
        <v>0</v>
      </c>
      <c r="K38" s="203">
        <f>'Cupwertung Gesamt'!K95</f>
        <v>0</v>
      </c>
      <c r="L38" s="29">
        <f>'Cupwertung Gesamt'!L95</f>
        <v>0</v>
      </c>
      <c r="M38" s="203">
        <f>'Cupwertung Gesamt'!M95</f>
        <v>0</v>
      </c>
      <c r="N38" s="29">
        <f>'Cupwertung Gesamt'!N95</f>
        <v>0</v>
      </c>
      <c r="O38" s="203">
        <f>'Cupwertung Gesamt'!O95</f>
        <v>0</v>
      </c>
      <c r="P38" s="29">
        <f>'Cupwertung Gesamt'!P95</f>
        <v>0</v>
      </c>
      <c r="Q38" s="203">
        <f>'Cupwertung Gesamt'!Q95</f>
        <v>0</v>
      </c>
      <c r="R38" s="29">
        <f>'Cupwertung Gesamt'!R95</f>
        <v>0</v>
      </c>
      <c r="S38" s="203">
        <f>'Cupwertung Gesamt'!S95</f>
        <v>0</v>
      </c>
      <c r="T38" s="29"/>
      <c r="U38" s="203"/>
      <c r="V38" s="29"/>
      <c r="W38" s="208"/>
      <c r="X38" s="85"/>
    </row>
    <row r="39" spans="1:24" ht="12.75">
      <c r="A39" s="17"/>
      <c r="B39" s="113"/>
      <c r="C39" s="114"/>
      <c r="D39" s="20">
        <f t="shared" si="2"/>
        <v>0</v>
      </c>
      <c r="E39" s="35">
        <f>SUM(G39+I39+K39+M39+O39+Q39+S39+W39)</f>
        <v>0</v>
      </c>
      <c r="F39" s="202">
        <f>'Cupwertung Gesamt'!F96</f>
        <v>0</v>
      </c>
      <c r="G39" s="203">
        <f>'Cupwertung Gesamt'!G96</f>
        <v>0</v>
      </c>
      <c r="H39" s="29">
        <f>'Cupwertung Gesamt'!H96</f>
        <v>0</v>
      </c>
      <c r="I39" s="203">
        <f>'Cupwertung Gesamt'!I96</f>
        <v>0</v>
      </c>
      <c r="J39" s="29">
        <f>'Cupwertung Gesamt'!J96</f>
        <v>0</v>
      </c>
      <c r="K39" s="203">
        <f>'Cupwertung Gesamt'!K96</f>
        <v>0</v>
      </c>
      <c r="L39" s="29">
        <f>'Cupwertung Gesamt'!L96</f>
        <v>0</v>
      </c>
      <c r="M39" s="203">
        <f>'Cupwertung Gesamt'!M96</f>
        <v>0</v>
      </c>
      <c r="N39" s="29">
        <f>'Cupwertung Gesamt'!N96</f>
        <v>0</v>
      </c>
      <c r="O39" s="203">
        <f>'Cupwertung Gesamt'!O96</f>
        <v>0</v>
      </c>
      <c r="P39" s="29">
        <f>'Cupwertung Gesamt'!P96</f>
        <v>0</v>
      </c>
      <c r="Q39" s="203">
        <f>'Cupwertung Gesamt'!Q96</f>
        <v>0</v>
      </c>
      <c r="R39" s="29">
        <f>'Cupwertung Gesamt'!R96</f>
        <v>0</v>
      </c>
      <c r="S39" s="203">
        <f>'Cupwertung Gesamt'!S96</f>
        <v>0</v>
      </c>
      <c r="T39" s="67"/>
      <c r="U39" s="68"/>
      <c r="V39" s="65"/>
      <c r="W39" s="66"/>
      <c r="X39" s="116"/>
    </row>
  </sheetData>
  <sheetProtection selectLockedCells="1" selectUnlockedCells="1"/>
  <mergeCells count="62">
    <mergeCell ref="D1:D7"/>
    <mergeCell ref="F1:G1"/>
    <mergeCell ref="H1:I1"/>
    <mergeCell ref="J1:K1"/>
    <mergeCell ref="L1:M1"/>
    <mergeCell ref="N1:O1"/>
    <mergeCell ref="L2:M2"/>
    <mergeCell ref="N2:O2"/>
    <mergeCell ref="F5:G5"/>
    <mergeCell ref="H5:I5"/>
    <mergeCell ref="P1:Q1"/>
    <mergeCell ref="R1:S1"/>
    <mergeCell ref="T1:U1"/>
    <mergeCell ref="V1:W1"/>
    <mergeCell ref="X1:X7"/>
    <mergeCell ref="A2:A7"/>
    <mergeCell ref="B2:C7"/>
    <mergeCell ref="F2:G2"/>
    <mergeCell ref="H2:I2"/>
    <mergeCell ref="J2:K2"/>
    <mergeCell ref="P2:Q2"/>
    <mergeCell ref="R2:S2"/>
    <mergeCell ref="V2:W2"/>
    <mergeCell ref="F3:G3"/>
    <mergeCell ref="H3:I3"/>
    <mergeCell ref="J3:K3"/>
    <mergeCell ref="L3:M3"/>
    <mergeCell ref="N3:O3"/>
    <mergeCell ref="P3:Q3"/>
    <mergeCell ref="R3:S3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J5:K5"/>
    <mergeCell ref="L5:M5"/>
    <mergeCell ref="N5:O5"/>
    <mergeCell ref="P5:Q5"/>
    <mergeCell ref="R5:S5"/>
    <mergeCell ref="V5:W5"/>
    <mergeCell ref="T7:U7"/>
    <mergeCell ref="F6:G6"/>
    <mergeCell ref="H6:I6"/>
    <mergeCell ref="J6:K6"/>
    <mergeCell ref="L6:M6"/>
    <mergeCell ref="N6:O6"/>
    <mergeCell ref="P6:Q6"/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A42"/>
  <sheetViews>
    <sheetView showZeros="0" zoomScalePageLayoutView="0" workbookViewId="0" topLeftCell="A1">
      <selection activeCell="AE31" sqref="AE3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1"/>
      <c r="B1" s="2" t="s">
        <v>0</v>
      </c>
      <c r="C1" s="2" t="s">
        <v>1</v>
      </c>
      <c r="D1" s="250" t="s">
        <v>2</v>
      </c>
      <c r="E1" s="3"/>
      <c r="F1" s="245" t="s">
        <v>3</v>
      </c>
      <c r="G1" s="245"/>
      <c r="H1" s="245" t="s">
        <v>161</v>
      </c>
      <c r="I1" s="245"/>
      <c r="J1" s="245" t="s">
        <v>5</v>
      </c>
      <c r="K1" s="245"/>
      <c r="L1" s="245" t="s">
        <v>162</v>
      </c>
      <c r="M1" s="245"/>
      <c r="N1" s="245" t="s">
        <v>7</v>
      </c>
      <c r="O1" s="245"/>
      <c r="P1" s="245" t="s">
        <v>8</v>
      </c>
      <c r="Q1" s="245"/>
      <c r="R1" s="246"/>
      <c r="S1" s="246"/>
      <c r="T1" s="245"/>
      <c r="U1" s="245"/>
      <c r="V1" s="245"/>
      <c r="W1" s="245"/>
      <c r="X1" s="252" t="s">
        <v>9</v>
      </c>
    </row>
    <row r="2" spans="1:24" ht="12.75" customHeight="1">
      <c r="A2" s="248"/>
      <c r="B2" s="249" t="s">
        <v>10</v>
      </c>
      <c r="C2" s="249"/>
      <c r="D2" s="250"/>
      <c r="E2" s="4">
        <v>9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5"/>
      <c r="U2" s="5"/>
      <c r="V2" s="244"/>
      <c r="W2" s="244"/>
      <c r="X2" s="252"/>
    </row>
    <row r="3" spans="1:24" ht="12.75" customHeight="1">
      <c r="A3" s="248"/>
      <c r="B3" s="249"/>
      <c r="C3" s="249"/>
      <c r="D3" s="250"/>
      <c r="E3" s="6">
        <v>11</v>
      </c>
      <c r="F3" s="243"/>
      <c r="G3" s="243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7"/>
      <c r="U3" s="7"/>
      <c r="V3" s="241"/>
      <c r="W3" s="241"/>
      <c r="X3" s="252"/>
    </row>
    <row r="4" spans="1:24" ht="12.75" customHeight="1">
      <c r="A4" s="248"/>
      <c r="B4" s="249"/>
      <c r="C4" s="249"/>
      <c r="D4" s="250"/>
      <c r="E4" s="6">
        <v>13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7"/>
      <c r="U4" s="7"/>
      <c r="V4" s="241"/>
      <c r="W4" s="241"/>
      <c r="X4" s="252"/>
    </row>
    <row r="5" spans="1:24" ht="12.75" customHeight="1">
      <c r="A5" s="248"/>
      <c r="B5" s="249"/>
      <c r="C5" s="249"/>
      <c r="D5" s="250"/>
      <c r="E5" s="6">
        <v>15</v>
      </c>
      <c r="F5" s="243"/>
      <c r="G5" s="243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7"/>
      <c r="U5" s="7"/>
      <c r="V5" s="241"/>
      <c r="W5" s="241"/>
      <c r="X5" s="252"/>
    </row>
    <row r="6" spans="1:24" ht="12.75" customHeight="1">
      <c r="A6" s="248"/>
      <c r="B6" s="249"/>
      <c r="C6" s="249"/>
      <c r="D6" s="250"/>
      <c r="E6" s="6">
        <v>17</v>
      </c>
      <c r="F6" s="243"/>
      <c r="G6" s="243"/>
      <c r="H6" s="241"/>
      <c r="I6" s="241"/>
      <c r="J6" s="241"/>
      <c r="K6" s="241"/>
      <c r="L6" s="241" t="s">
        <v>11</v>
      </c>
      <c r="M6" s="241"/>
      <c r="N6" s="241"/>
      <c r="O6" s="241"/>
      <c r="P6" s="241"/>
      <c r="Q6" s="241"/>
      <c r="R6" s="241"/>
      <c r="S6" s="241"/>
      <c r="T6" s="7"/>
      <c r="U6" s="7"/>
      <c r="V6" s="241"/>
      <c r="W6" s="241"/>
      <c r="X6" s="252"/>
    </row>
    <row r="7" spans="1:24" ht="12.75" customHeight="1">
      <c r="A7" s="248"/>
      <c r="B7" s="249"/>
      <c r="C7" s="249"/>
      <c r="D7" s="250"/>
      <c r="E7" s="8" t="s">
        <v>12</v>
      </c>
      <c r="F7" s="242"/>
      <c r="G7" s="242"/>
      <c r="H7" s="242"/>
      <c r="I7" s="242"/>
      <c r="J7" s="241"/>
      <c r="K7" s="241"/>
      <c r="L7" s="241" t="s">
        <v>13</v>
      </c>
      <c r="M7" s="241"/>
      <c r="N7" s="241"/>
      <c r="O7" s="241"/>
      <c r="P7" s="241"/>
      <c r="Q7" s="241"/>
      <c r="R7" s="241"/>
      <c r="S7" s="241"/>
      <c r="T7" s="253"/>
      <c r="U7" s="253"/>
      <c r="V7" s="253"/>
      <c r="W7" s="253"/>
      <c r="X7" s="252"/>
    </row>
    <row r="8" spans="1:27" s="192" customFormat="1" ht="29.25">
      <c r="A8" s="101"/>
      <c r="B8" s="102" t="s">
        <v>106</v>
      </c>
      <c r="C8" s="103"/>
      <c r="D8" s="70">
        <f aca="true" t="shared" si="0" ref="D8:D42">COUNTIF(F8:W8,"*)")</f>
        <v>0</v>
      </c>
      <c r="E8" s="71"/>
      <c r="F8" s="72" t="s">
        <v>15</v>
      </c>
      <c r="G8" s="73" t="s">
        <v>16</v>
      </c>
      <c r="H8" s="72" t="s">
        <v>15</v>
      </c>
      <c r="I8" s="73" t="s">
        <v>16</v>
      </c>
      <c r="J8" s="72" t="s">
        <v>15</v>
      </c>
      <c r="K8" s="73" t="s">
        <v>16</v>
      </c>
      <c r="L8" s="72" t="s">
        <v>15</v>
      </c>
      <c r="M8" s="73" t="s">
        <v>16</v>
      </c>
      <c r="N8" s="72" t="s">
        <v>15</v>
      </c>
      <c r="O8" s="73" t="s">
        <v>16</v>
      </c>
      <c r="P8" s="72" t="s">
        <v>15</v>
      </c>
      <c r="Q8" s="73" t="s">
        <v>16</v>
      </c>
      <c r="R8" s="72" t="s">
        <v>15</v>
      </c>
      <c r="S8" s="73" t="s">
        <v>16</v>
      </c>
      <c r="T8" s="74" t="s">
        <v>15</v>
      </c>
      <c r="U8" s="209" t="s">
        <v>16</v>
      </c>
      <c r="V8" s="72" t="s">
        <v>15</v>
      </c>
      <c r="W8" s="73" t="s">
        <v>16</v>
      </c>
      <c r="X8" s="71">
        <f>Z8+AA8</f>
        <v>0</v>
      </c>
      <c r="Z8" s="193"/>
      <c r="AA8" s="194"/>
    </row>
    <row r="9" spans="1:27" s="192" customFormat="1" ht="12.75">
      <c r="A9" s="17" t="s">
        <v>17</v>
      </c>
      <c r="B9" s="38" t="str">
        <f>'Cupwertung Gesamt'!B98</f>
        <v>Hametner Julia</v>
      </c>
      <c r="C9" s="38" t="str">
        <f>'Cupwertung Gesamt'!C98</f>
        <v>RC ARBÖ ANF Mazda Eder Walding</v>
      </c>
      <c r="D9" s="105">
        <f t="shared" si="0"/>
        <v>1</v>
      </c>
      <c r="E9" s="76">
        <f aca="true" t="shared" si="1" ref="E9:E14">SUM(G9+I9+K9+M9+O9+Q9+S9+U9+W9)</f>
        <v>58</v>
      </c>
      <c r="F9" s="210">
        <f>'Cupwertung Gesamt'!F98</f>
        <v>2</v>
      </c>
      <c r="G9" s="196">
        <f>'Cupwertung Gesamt'!G98</f>
        <v>9</v>
      </c>
      <c r="H9" s="22">
        <f>'Cupwertung Gesamt'!H98</f>
        <v>10</v>
      </c>
      <c r="I9" s="196">
        <f>'Cupwertung Gesamt'!I98</f>
        <v>9</v>
      </c>
      <c r="J9" s="22" t="str">
        <f>'Cupwertung Gesamt'!J98</f>
        <v>*)</v>
      </c>
      <c r="K9" s="196">
        <f>'Cupwertung Gesamt'!K98</f>
        <v>0</v>
      </c>
      <c r="L9" s="22">
        <f>'Cupwertung Gesamt'!L98</f>
        <v>1</v>
      </c>
      <c r="M9" s="196">
        <f>'Cupwertung Gesamt'!M98</f>
        <v>20</v>
      </c>
      <c r="N9" s="22">
        <f>'Cupwertung Gesamt'!N98</f>
        <v>2</v>
      </c>
      <c r="O9" s="196">
        <f>'Cupwertung Gesamt'!O98</f>
        <v>10</v>
      </c>
      <c r="P9" s="22">
        <f>'Cupwertung Gesamt'!P98</f>
        <v>1</v>
      </c>
      <c r="Q9" s="196">
        <f>'Cupwertung Gesamt'!Q98</f>
        <v>10</v>
      </c>
      <c r="R9" s="22">
        <f>'Cupwertung Gesamt'!R98</f>
        <v>0</v>
      </c>
      <c r="S9" s="196">
        <f>'Cupwertung Gesamt'!S98</f>
        <v>0</v>
      </c>
      <c r="T9" s="22"/>
      <c r="U9" s="196"/>
      <c r="V9" s="22"/>
      <c r="W9" s="196"/>
      <c r="X9" s="28">
        <f>'Cupwertung Gesamt'!X98</f>
        <v>0</v>
      </c>
      <c r="Z9" s="193"/>
      <c r="AA9" s="194"/>
    </row>
    <row r="10" spans="1:27" s="192" customFormat="1" ht="12.75">
      <c r="A10" s="17" t="s">
        <v>21</v>
      </c>
      <c r="B10" s="38" t="str">
        <f>'Cupwertung Gesamt'!B99</f>
        <v>Schöttl Laura</v>
      </c>
      <c r="C10" s="38" t="str">
        <f>'Cupwertung Gesamt'!C99</f>
        <v>RC ARBÖ ANF Mazda Eder Walding</v>
      </c>
      <c r="D10" s="20">
        <f t="shared" si="0"/>
        <v>1</v>
      </c>
      <c r="E10" s="76">
        <f t="shared" si="1"/>
        <v>57</v>
      </c>
      <c r="F10" s="29">
        <f>'Cupwertung Gesamt'!F99</f>
        <v>1</v>
      </c>
      <c r="G10" s="196">
        <f>'Cupwertung Gesamt'!G99</f>
        <v>11</v>
      </c>
      <c r="H10" s="29" t="str">
        <f>'Cupwertung Gesamt'!H99</f>
        <v>*)</v>
      </c>
      <c r="I10" s="196">
        <f>'Cupwertung Gesamt'!I99</f>
        <v>0</v>
      </c>
      <c r="J10" s="29">
        <f>'Cupwertung Gesamt'!J99</f>
        <v>7</v>
      </c>
      <c r="K10" s="196">
        <f>'Cupwertung Gesamt'!K99</f>
        <v>12</v>
      </c>
      <c r="L10" s="29">
        <f>'Cupwertung Gesamt'!L99</f>
        <v>2</v>
      </c>
      <c r="M10" s="196">
        <f>'Cupwertung Gesamt'!M99</f>
        <v>18</v>
      </c>
      <c r="N10" s="29">
        <f>'Cupwertung Gesamt'!N99</f>
        <v>3</v>
      </c>
      <c r="O10" s="196">
        <f>'Cupwertung Gesamt'!O99</f>
        <v>8</v>
      </c>
      <c r="P10" s="29">
        <f>'Cupwertung Gesamt'!P99</f>
        <v>2</v>
      </c>
      <c r="Q10" s="196">
        <f>'Cupwertung Gesamt'!Q99</f>
        <v>8</v>
      </c>
      <c r="R10" s="29">
        <f>'Cupwertung Gesamt'!R99</f>
        <v>0</v>
      </c>
      <c r="S10" s="196">
        <f>'Cupwertung Gesamt'!S99</f>
        <v>0</v>
      </c>
      <c r="T10" s="29"/>
      <c r="U10" s="196"/>
      <c r="V10" s="29"/>
      <c r="W10" s="196"/>
      <c r="X10" s="35">
        <f>'Cupwertung Gesamt'!X99</f>
        <v>0</v>
      </c>
      <c r="Z10" s="193"/>
      <c r="AA10" s="194"/>
    </row>
    <row r="11" spans="1:27" s="192" customFormat="1" ht="12.75">
      <c r="A11" s="17" t="s">
        <v>24</v>
      </c>
      <c r="B11" s="38" t="str">
        <f>'Cupwertung Gesamt'!B100</f>
        <v>Herber Viktoria</v>
      </c>
      <c r="C11" s="38" t="str">
        <f>'Cupwertung Gesamt'!C100</f>
        <v>RCN Rochelt Niederneukirchen</v>
      </c>
      <c r="D11" s="20">
        <f t="shared" si="0"/>
        <v>1</v>
      </c>
      <c r="E11" s="76">
        <f t="shared" si="1"/>
        <v>23</v>
      </c>
      <c r="F11" s="29" t="str">
        <f>'Cupwertung Gesamt'!F100</f>
        <v>*)</v>
      </c>
      <c r="G11" s="196">
        <f>'Cupwertung Gesamt'!G100</f>
        <v>0</v>
      </c>
      <c r="H11" s="29">
        <f>'Cupwertung Gesamt'!H100</f>
        <v>16</v>
      </c>
      <c r="I11" s="196">
        <f>'Cupwertung Gesamt'!I100</f>
        <v>3</v>
      </c>
      <c r="J11" s="29" t="str">
        <f>'Cupwertung Gesamt'!J100</f>
        <v>x</v>
      </c>
      <c r="K11" s="196">
        <f>'Cupwertung Gesamt'!K100</f>
        <v>0</v>
      </c>
      <c r="L11" s="29">
        <f>'Cupwertung Gesamt'!L100</f>
        <v>5</v>
      </c>
      <c r="M11" s="196">
        <f>'Cupwertung Gesamt'!M100</f>
        <v>14</v>
      </c>
      <c r="N11" s="29">
        <f>'Cupwertung Gesamt'!N100</f>
        <v>4</v>
      </c>
      <c r="O11" s="196">
        <f>'Cupwertung Gesamt'!O100</f>
        <v>6</v>
      </c>
      <c r="P11" s="29" t="str">
        <f>'Cupwertung Gesamt'!P100</f>
        <v>x</v>
      </c>
      <c r="Q11" s="196">
        <f>'Cupwertung Gesamt'!Q100</f>
        <v>0</v>
      </c>
      <c r="R11" s="29">
        <f>'Cupwertung Gesamt'!R100</f>
        <v>0</v>
      </c>
      <c r="S11" s="196">
        <f>'Cupwertung Gesamt'!S100</f>
        <v>0</v>
      </c>
      <c r="T11" s="29"/>
      <c r="U11" s="196"/>
      <c r="V11" s="29"/>
      <c r="W11" s="196"/>
      <c r="X11" s="35">
        <f>'Cupwertung Gesamt'!X100</f>
        <v>0</v>
      </c>
      <c r="Z11" s="193"/>
      <c r="AA11" s="194"/>
    </row>
    <row r="12" spans="1:27" s="192" customFormat="1" ht="12.75">
      <c r="A12" s="17" t="s">
        <v>27</v>
      </c>
      <c r="B12" s="38" t="str">
        <f>'Cupwertung Gesamt'!B101</f>
        <v>Luksch Sabrina</v>
      </c>
      <c r="C12" s="38" t="str">
        <f>'Cupwertung Gesamt'!C101</f>
        <v>RC ARBÖ ANF Mazda Eder Walding</v>
      </c>
      <c r="D12" s="20">
        <f t="shared" si="0"/>
        <v>1</v>
      </c>
      <c r="E12" s="76">
        <f t="shared" si="1"/>
        <v>7</v>
      </c>
      <c r="F12" s="29">
        <f>'Cupwertung Gesamt'!F101</f>
        <v>3</v>
      </c>
      <c r="G12" s="196">
        <f>'Cupwertung Gesamt'!G101</f>
        <v>7</v>
      </c>
      <c r="H12" s="29" t="str">
        <f>'Cupwertung Gesamt'!H101</f>
        <v>*)</v>
      </c>
      <c r="I12" s="196">
        <f>'Cupwertung Gesamt'!I101</f>
        <v>0</v>
      </c>
      <c r="J12" s="29" t="str">
        <f>'Cupwertung Gesamt'!J101</f>
        <v>x</v>
      </c>
      <c r="K12" s="196">
        <f>'Cupwertung Gesamt'!K101</f>
        <v>0</v>
      </c>
      <c r="L12" s="29" t="str">
        <f>'Cupwertung Gesamt'!L101</f>
        <v>x</v>
      </c>
      <c r="M12" s="196">
        <f>'Cupwertung Gesamt'!M101</f>
        <v>0</v>
      </c>
      <c r="N12" s="29" t="str">
        <f>'Cupwertung Gesamt'!N101</f>
        <v>x</v>
      </c>
      <c r="O12" s="196">
        <f>'Cupwertung Gesamt'!O101</f>
        <v>0</v>
      </c>
      <c r="P12" s="29" t="str">
        <f>'Cupwertung Gesamt'!P101</f>
        <v>x</v>
      </c>
      <c r="Q12" s="196">
        <f>'Cupwertung Gesamt'!Q101</f>
        <v>0</v>
      </c>
      <c r="R12" s="29">
        <f>'Cupwertung Gesamt'!R101</f>
        <v>0</v>
      </c>
      <c r="S12" s="196">
        <f>'Cupwertung Gesamt'!S101</f>
        <v>0</v>
      </c>
      <c r="T12" s="29"/>
      <c r="U12" s="196"/>
      <c r="V12" s="29"/>
      <c r="W12" s="196"/>
      <c r="X12" s="35">
        <f>'Cupwertung Gesamt'!X101</f>
        <v>0</v>
      </c>
      <c r="Z12" s="193"/>
      <c r="AA12" s="194"/>
    </row>
    <row r="13" spans="1:27" s="192" customFormat="1" ht="12.75">
      <c r="A13" s="17" t="s">
        <v>28</v>
      </c>
      <c r="B13" s="38">
        <f>'Cupwertung Gesamt'!B102</f>
        <v>0</v>
      </c>
      <c r="C13" s="38">
        <f>'Cupwertung Gesamt'!C102</f>
        <v>0</v>
      </c>
      <c r="D13" s="20">
        <f t="shared" si="0"/>
        <v>0</v>
      </c>
      <c r="E13" s="76">
        <f t="shared" si="1"/>
        <v>0</v>
      </c>
      <c r="F13" s="29">
        <f>'Cupwertung Gesamt'!F102</f>
        <v>0</v>
      </c>
      <c r="G13" s="196">
        <f>'Cupwertung Gesamt'!G102</f>
        <v>0</v>
      </c>
      <c r="H13" s="29">
        <f>'Cupwertung Gesamt'!H102</f>
        <v>0</v>
      </c>
      <c r="I13" s="196">
        <f>'Cupwertung Gesamt'!I102</f>
        <v>0</v>
      </c>
      <c r="J13" s="29">
        <f>'Cupwertung Gesamt'!J102</f>
        <v>0</v>
      </c>
      <c r="K13" s="196">
        <f>'Cupwertung Gesamt'!K102</f>
        <v>0</v>
      </c>
      <c r="L13" s="29">
        <f>'Cupwertung Gesamt'!L102</f>
        <v>0</v>
      </c>
      <c r="M13" s="196">
        <f>'Cupwertung Gesamt'!M102</f>
        <v>0</v>
      </c>
      <c r="N13" s="29">
        <f>'Cupwertung Gesamt'!N102</f>
        <v>0</v>
      </c>
      <c r="O13" s="196">
        <f>'Cupwertung Gesamt'!O102</f>
        <v>0</v>
      </c>
      <c r="P13" s="29">
        <f>'Cupwertung Gesamt'!P102</f>
        <v>0</v>
      </c>
      <c r="Q13" s="196">
        <f>'Cupwertung Gesamt'!Q102</f>
        <v>0</v>
      </c>
      <c r="R13" s="29">
        <f>'Cupwertung Gesamt'!R102</f>
        <v>0</v>
      </c>
      <c r="S13" s="196">
        <f>'Cupwertung Gesamt'!S102</f>
        <v>0</v>
      </c>
      <c r="T13" s="29"/>
      <c r="U13" s="196"/>
      <c r="V13" s="29"/>
      <c r="W13" s="196"/>
      <c r="X13" s="35"/>
      <c r="Z13" s="193"/>
      <c r="AA13" s="194"/>
    </row>
    <row r="14" spans="1:27" s="192" customFormat="1" ht="12.75">
      <c r="A14" s="17" t="s">
        <v>29</v>
      </c>
      <c r="B14" s="38">
        <f>'Cupwertung Gesamt'!B103</f>
        <v>0</v>
      </c>
      <c r="C14" s="38">
        <f>'Cupwertung Gesamt'!C103</f>
        <v>0</v>
      </c>
      <c r="D14" s="20">
        <f t="shared" si="0"/>
        <v>0</v>
      </c>
      <c r="E14" s="76">
        <f t="shared" si="1"/>
        <v>0</v>
      </c>
      <c r="F14" s="195">
        <f>'Cupwertung Gesamt'!F103</f>
        <v>0</v>
      </c>
      <c r="G14" s="196">
        <f>'Cupwertung Gesamt'!G103</f>
        <v>0</v>
      </c>
      <c r="H14" s="37">
        <f>'Cupwertung Gesamt'!H103</f>
        <v>0</v>
      </c>
      <c r="I14" s="196">
        <f>'Cupwertung Gesamt'!I103</f>
        <v>0</v>
      </c>
      <c r="J14" s="37">
        <f>'Cupwertung Gesamt'!J103</f>
        <v>0</v>
      </c>
      <c r="K14" s="196">
        <f>'Cupwertung Gesamt'!K103</f>
        <v>0</v>
      </c>
      <c r="L14" s="37">
        <f>'Cupwertung Gesamt'!L103</f>
        <v>0</v>
      </c>
      <c r="M14" s="196">
        <f>'Cupwertung Gesamt'!M103</f>
        <v>0</v>
      </c>
      <c r="N14" s="37">
        <f>'Cupwertung Gesamt'!N103</f>
        <v>0</v>
      </c>
      <c r="O14" s="196">
        <f>'Cupwertung Gesamt'!O103</f>
        <v>0</v>
      </c>
      <c r="P14" s="37">
        <f>'Cupwertung Gesamt'!P103</f>
        <v>0</v>
      </c>
      <c r="Q14" s="196">
        <f>'Cupwertung Gesamt'!Q103</f>
        <v>0</v>
      </c>
      <c r="R14" s="37">
        <f>'Cupwertung Gesamt'!R103</f>
        <v>0</v>
      </c>
      <c r="S14" s="196">
        <f>'Cupwertung Gesamt'!S103</f>
        <v>0</v>
      </c>
      <c r="T14" s="37"/>
      <c r="U14" s="196"/>
      <c r="V14" s="29"/>
      <c r="W14" s="196"/>
      <c r="X14" s="35"/>
      <c r="Z14" s="193"/>
      <c r="AA14" s="194"/>
    </row>
    <row r="15" spans="1:27" s="192" customFormat="1" ht="12.75">
      <c r="A15" s="44"/>
      <c r="B15" s="107"/>
      <c r="C15" s="45"/>
      <c r="D15" s="46">
        <f t="shared" si="0"/>
        <v>0</v>
      </c>
      <c r="E15" s="47">
        <f>SUM(G15+I15+K15+M15+O15+Q15+S15+W15)</f>
        <v>0</v>
      </c>
      <c r="F15" s="81"/>
      <c r="G15" s="108"/>
      <c r="H15" s="50"/>
      <c r="I15" s="108"/>
      <c r="J15" s="81"/>
      <c r="K15" s="108"/>
      <c r="L15" s="81"/>
      <c r="M15" s="108"/>
      <c r="N15" s="81"/>
      <c r="O15" s="108"/>
      <c r="P15" s="81"/>
      <c r="Q15" s="108"/>
      <c r="R15" s="50"/>
      <c r="S15" s="108"/>
      <c r="T15" s="117"/>
      <c r="U15" s="118"/>
      <c r="V15" s="81"/>
      <c r="W15" s="108"/>
      <c r="X15" s="47"/>
      <c r="Z15" s="193"/>
      <c r="AA15" s="194"/>
    </row>
    <row r="16" spans="1:27" s="192" customFormat="1" ht="12.75">
      <c r="A16" s="17" t="s">
        <v>17</v>
      </c>
      <c r="B16" s="38" t="str">
        <f>'Cupwertung Gesamt'!B105</f>
        <v>Wimmer Bernhard</v>
      </c>
      <c r="C16" s="38" t="str">
        <f>'Cupwertung Gesamt'!C105</f>
        <v>Bike Team Kaiser</v>
      </c>
      <c r="D16" s="20">
        <f t="shared" si="0"/>
        <v>1</v>
      </c>
      <c r="E16" s="35">
        <f aca="true" t="shared" si="2" ref="E16:E36">SUM(G16+I16+K16+M16+O16+Q16+S16+U16+W16)</f>
        <v>72</v>
      </c>
      <c r="F16" s="202">
        <f>'Cupwertung Gesamt'!F105</f>
        <v>5</v>
      </c>
      <c r="G16" s="203">
        <f>'Cupwertung Gesamt'!G105</f>
        <v>14</v>
      </c>
      <c r="H16" s="202">
        <f>'Cupwertung Gesamt'!H105</f>
        <v>8</v>
      </c>
      <c r="I16" s="203">
        <f>'Cupwertung Gesamt'!I105</f>
        <v>11</v>
      </c>
      <c r="J16" s="202" t="str">
        <f>'Cupwertung Gesamt'!J105</f>
        <v>14*)</v>
      </c>
      <c r="K16" s="203">
        <f>'Cupwertung Gesamt'!K105</f>
        <v>0</v>
      </c>
      <c r="L16" s="202">
        <f>'Cupwertung Gesamt'!L105</f>
        <v>2</v>
      </c>
      <c r="M16" s="203">
        <f>'Cupwertung Gesamt'!M105</f>
        <v>18</v>
      </c>
      <c r="N16" s="202">
        <f>'Cupwertung Gesamt'!N105</f>
        <v>1</v>
      </c>
      <c r="O16" s="203">
        <f>'Cupwertung Gesamt'!O105</f>
        <v>14</v>
      </c>
      <c r="P16" s="202">
        <f>'Cupwertung Gesamt'!P105</f>
        <v>1</v>
      </c>
      <c r="Q16" s="203">
        <f>'Cupwertung Gesamt'!Q105</f>
        <v>15</v>
      </c>
      <c r="R16" s="202">
        <f>'Cupwertung Gesamt'!R105</f>
        <v>0</v>
      </c>
      <c r="S16" s="203">
        <f>'Cupwertung Gesamt'!S105</f>
        <v>0</v>
      </c>
      <c r="T16" s="202"/>
      <c r="U16" s="203"/>
      <c r="V16" s="202"/>
      <c r="W16" s="203"/>
      <c r="X16" s="35">
        <f>'Cupwertung Gesamt'!X105</f>
        <v>5</v>
      </c>
      <c r="Z16" s="193"/>
      <c r="AA16" s="194"/>
    </row>
    <row r="17" spans="1:27" s="192" customFormat="1" ht="12.75">
      <c r="A17" s="17" t="s">
        <v>21</v>
      </c>
      <c r="B17" s="38" t="str">
        <f>'Cupwertung Gesamt'!B106</f>
        <v>Holzleitner Mario</v>
      </c>
      <c r="C17" s="38" t="str">
        <f>'Cupwertung Gesamt'!C106</f>
        <v>RCN Rochelt Niederneukirchen</v>
      </c>
      <c r="D17" s="20">
        <f t="shared" si="0"/>
        <v>1</v>
      </c>
      <c r="E17" s="35">
        <f t="shared" si="2"/>
        <v>62</v>
      </c>
      <c r="F17" s="202">
        <f>'Cupwertung Gesamt'!F106</f>
        <v>6</v>
      </c>
      <c r="G17" s="203">
        <f>'Cupwertung Gesamt'!G106</f>
        <v>13</v>
      </c>
      <c r="H17" s="202" t="str">
        <f>'Cupwertung Gesamt'!H106</f>
        <v>10*)</v>
      </c>
      <c r="I17" s="203">
        <f>'Cupwertung Gesamt'!I106</f>
        <v>0</v>
      </c>
      <c r="J17" s="202">
        <f>'Cupwertung Gesamt'!J106</f>
        <v>9</v>
      </c>
      <c r="K17" s="203">
        <f>'Cupwertung Gesamt'!K106</f>
        <v>10</v>
      </c>
      <c r="L17" s="202">
        <f>'Cupwertung Gesamt'!L106</f>
        <v>3</v>
      </c>
      <c r="M17" s="203">
        <f>'Cupwertung Gesamt'!M106</f>
        <v>16</v>
      </c>
      <c r="N17" s="202">
        <f>'Cupwertung Gesamt'!N106</f>
        <v>2</v>
      </c>
      <c r="O17" s="203">
        <f>'Cupwertung Gesamt'!O106</f>
        <v>12</v>
      </c>
      <c r="P17" s="202">
        <f>'Cupwertung Gesamt'!P106</f>
        <v>3</v>
      </c>
      <c r="Q17" s="203">
        <f>'Cupwertung Gesamt'!Q106</f>
        <v>11</v>
      </c>
      <c r="R17" s="202">
        <f>'Cupwertung Gesamt'!R106</f>
        <v>0</v>
      </c>
      <c r="S17" s="203">
        <f>'Cupwertung Gesamt'!S106</f>
        <v>0</v>
      </c>
      <c r="T17" s="202"/>
      <c r="U17" s="203"/>
      <c r="V17" s="202"/>
      <c r="W17" s="203"/>
      <c r="X17" s="35">
        <f>'Cupwertung Gesamt'!X106</f>
        <v>9</v>
      </c>
      <c r="Z17" s="193"/>
      <c r="AA17" s="194"/>
    </row>
    <row r="18" spans="1:27" s="192" customFormat="1" ht="12.75">
      <c r="A18" s="17" t="s">
        <v>24</v>
      </c>
      <c r="B18" s="38" t="str">
        <f>'Cupwertung Gesamt'!B107</f>
        <v>Seirlehner Lukas</v>
      </c>
      <c r="C18" s="38" t="str">
        <f>'Cupwertung Gesamt'!C107</f>
        <v>Bike Team Kaiser</v>
      </c>
      <c r="D18" s="20">
        <f t="shared" si="0"/>
        <v>1</v>
      </c>
      <c r="E18" s="35">
        <f t="shared" si="2"/>
        <v>59</v>
      </c>
      <c r="F18" s="202">
        <f>'Cupwertung Gesamt'!F107</f>
        <v>2</v>
      </c>
      <c r="G18" s="203">
        <f>'Cupwertung Gesamt'!G107</f>
        <v>18</v>
      </c>
      <c r="H18" s="202">
        <f>'Cupwertung Gesamt'!H107</f>
        <v>12</v>
      </c>
      <c r="I18" s="203">
        <f>'Cupwertung Gesamt'!I107</f>
        <v>7</v>
      </c>
      <c r="J18" s="202" t="str">
        <f>'Cupwertung Gesamt'!J107</f>
        <v>15*)</v>
      </c>
      <c r="K18" s="203">
        <f>'Cupwertung Gesamt'!K107</f>
        <v>0</v>
      </c>
      <c r="L18" s="202">
        <f>'Cupwertung Gesamt'!L107</f>
        <v>6</v>
      </c>
      <c r="M18" s="203">
        <f>'Cupwertung Gesamt'!M107</f>
        <v>13</v>
      </c>
      <c r="N18" s="202">
        <f>'Cupwertung Gesamt'!N107</f>
        <v>4</v>
      </c>
      <c r="O18" s="203">
        <f>'Cupwertung Gesamt'!O107</f>
        <v>8</v>
      </c>
      <c r="P18" s="202">
        <f>'Cupwertung Gesamt'!P107</f>
        <v>2</v>
      </c>
      <c r="Q18" s="203">
        <f>'Cupwertung Gesamt'!Q107</f>
        <v>13</v>
      </c>
      <c r="R18" s="202">
        <f>'Cupwertung Gesamt'!R107</f>
        <v>0</v>
      </c>
      <c r="S18" s="203">
        <f>'Cupwertung Gesamt'!S107</f>
        <v>0</v>
      </c>
      <c r="T18" s="202"/>
      <c r="U18" s="203"/>
      <c r="V18" s="202"/>
      <c r="W18" s="203"/>
      <c r="X18" s="35">
        <f>'Cupwertung Gesamt'!X107</f>
        <v>4</v>
      </c>
      <c r="Z18" s="193"/>
      <c r="AA18" s="194"/>
    </row>
    <row r="19" spans="1:27" s="192" customFormat="1" ht="12.75">
      <c r="A19" s="17" t="s">
        <v>27</v>
      </c>
      <c r="B19" s="38" t="str">
        <f>'Cupwertung Gesamt'!B108</f>
        <v>Schindler Lukas</v>
      </c>
      <c r="C19" s="38" t="str">
        <f>'Cupwertung Gesamt'!C108</f>
        <v>RC ARBÖ ANF Mazda Eder Walding</v>
      </c>
      <c r="D19" s="20">
        <f t="shared" si="0"/>
        <v>1</v>
      </c>
      <c r="E19" s="35">
        <f t="shared" si="2"/>
        <v>48</v>
      </c>
      <c r="F19" s="202">
        <f>'Cupwertung Gesamt'!F108</f>
        <v>3</v>
      </c>
      <c r="G19" s="203">
        <f>'Cupwertung Gesamt'!G108</f>
        <v>16</v>
      </c>
      <c r="H19" s="202" t="str">
        <f>'Cupwertung Gesamt'!H108</f>
        <v>20*)</v>
      </c>
      <c r="I19" s="203">
        <f>'Cupwertung Gesamt'!I108</f>
        <v>0</v>
      </c>
      <c r="J19" s="202">
        <f>'Cupwertung Gesamt'!J108</f>
        <v>16</v>
      </c>
      <c r="K19" s="203">
        <f>'Cupwertung Gesamt'!K108</f>
        <v>3</v>
      </c>
      <c r="L19" s="202">
        <f>'Cupwertung Gesamt'!L108</f>
        <v>4</v>
      </c>
      <c r="M19" s="203">
        <f>'Cupwertung Gesamt'!M108</f>
        <v>15</v>
      </c>
      <c r="N19" s="202">
        <f>'Cupwertung Gesamt'!N108</f>
        <v>6</v>
      </c>
      <c r="O19" s="203">
        <f>'Cupwertung Gesamt'!O108</f>
        <v>6</v>
      </c>
      <c r="P19" s="202">
        <f>'Cupwertung Gesamt'!P108</f>
        <v>5</v>
      </c>
      <c r="Q19" s="203">
        <f>'Cupwertung Gesamt'!Q108</f>
        <v>8</v>
      </c>
      <c r="R19" s="202">
        <f>'Cupwertung Gesamt'!R108</f>
        <v>0</v>
      </c>
      <c r="S19" s="203">
        <f>'Cupwertung Gesamt'!S108</f>
        <v>0</v>
      </c>
      <c r="T19" s="202"/>
      <c r="U19" s="203"/>
      <c r="V19" s="202"/>
      <c r="W19" s="203"/>
      <c r="X19" s="35">
        <f>'Cupwertung Gesamt'!X108</f>
        <v>1</v>
      </c>
      <c r="Z19" s="193"/>
      <c r="AA19" s="194"/>
    </row>
    <row r="20" spans="1:27" s="192" customFormat="1" ht="12.75">
      <c r="A20" s="17" t="s">
        <v>28</v>
      </c>
      <c r="B20" s="38" t="str">
        <f>'Cupwertung Gesamt'!B109</f>
        <v>Hirtenlehner Max</v>
      </c>
      <c r="C20" s="38" t="str">
        <f>'Cupwertung Gesamt'!C109</f>
        <v>Bike Team Kaiser</v>
      </c>
      <c r="D20" s="20">
        <f t="shared" si="0"/>
        <v>1</v>
      </c>
      <c r="E20" s="35">
        <f t="shared" si="2"/>
        <v>32</v>
      </c>
      <c r="F20" s="202">
        <f>'Cupwertung Gesamt'!F109</f>
        <v>7</v>
      </c>
      <c r="G20" s="203">
        <f>'Cupwertung Gesamt'!G109</f>
        <v>12</v>
      </c>
      <c r="H20" s="202">
        <f>'Cupwertung Gesamt'!H109</f>
        <v>16</v>
      </c>
      <c r="I20" s="203">
        <f>'Cupwertung Gesamt'!I109</f>
        <v>3</v>
      </c>
      <c r="J20" s="202" t="str">
        <f>'Cupwertung Gesamt'!J109</f>
        <v>*)</v>
      </c>
      <c r="K20" s="203">
        <f>'Cupwertung Gesamt'!K109</f>
        <v>0</v>
      </c>
      <c r="L20" s="202">
        <f>'Cupwertung Gesamt'!L109</f>
        <v>9</v>
      </c>
      <c r="M20" s="203">
        <f>'Cupwertung Gesamt'!M109</f>
        <v>10</v>
      </c>
      <c r="N20" s="202">
        <f>'Cupwertung Gesamt'!N109</f>
        <v>5</v>
      </c>
      <c r="O20" s="203">
        <f>'Cupwertung Gesamt'!O109</f>
        <v>7</v>
      </c>
      <c r="P20" s="202" t="str">
        <f>'Cupwertung Gesamt'!P109</f>
        <v>x</v>
      </c>
      <c r="Q20" s="203">
        <f>'Cupwertung Gesamt'!Q109</f>
        <v>0</v>
      </c>
      <c r="R20" s="202">
        <f>'Cupwertung Gesamt'!R109</f>
        <v>0</v>
      </c>
      <c r="S20" s="203">
        <f>'Cupwertung Gesamt'!S109</f>
        <v>0</v>
      </c>
      <c r="T20" s="202"/>
      <c r="U20" s="203"/>
      <c r="V20" s="202"/>
      <c r="W20" s="203"/>
      <c r="X20" s="35">
        <f>'Cupwertung Gesamt'!X109</f>
        <v>0</v>
      </c>
      <c r="Z20" s="193"/>
      <c r="AA20" s="194"/>
    </row>
    <row r="21" spans="1:27" s="192" customFormat="1" ht="12.75">
      <c r="A21" s="17" t="s">
        <v>29</v>
      </c>
      <c r="B21" s="38" t="str">
        <f>'Cupwertung Gesamt'!B110</f>
        <v>Reiter Jakob</v>
      </c>
      <c r="C21" s="38" t="str">
        <f>'Cupwertung Gesamt'!C110</f>
        <v>RC ARBÖ ANF Mazda Eder Walding</v>
      </c>
      <c r="D21" s="20">
        <f t="shared" si="0"/>
        <v>1</v>
      </c>
      <c r="E21" s="35">
        <f t="shared" si="2"/>
        <v>29</v>
      </c>
      <c r="F21" s="202" t="str">
        <f>'Cupwertung Gesamt'!F110</f>
        <v>*)</v>
      </c>
      <c r="G21" s="203">
        <f>'Cupwertung Gesamt'!G110</f>
        <v>0</v>
      </c>
      <c r="H21" s="202">
        <f>'Cupwertung Gesamt'!H110</f>
        <v>15</v>
      </c>
      <c r="I21" s="203">
        <f>'Cupwertung Gesamt'!I110</f>
        <v>4</v>
      </c>
      <c r="J21" s="202">
        <f>'Cupwertung Gesamt'!J110</f>
        <v>13</v>
      </c>
      <c r="K21" s="203">
        <f>'Cupwertung Gesamt'!K110</f>
        <v>6</v>
      </c>
      <c r="L21" s="202" t="str">
        <f>'Cupwertung Gesamt'!L110</f>
        <v>x</v>
      </c>
      <c r="M21" s="203">
        <f>'Cupwertung Gesamt'!M110</f>
        <v>0</v>
      </c>
      <c r="N21" s="202">
        <f>'Cupwertung Gesamt'!N110</f>
        <v>3</v>
      </c>
      <c r="O21" s="203">
        <f>'Cupwertung Gesamt'!O110</f>
        <v>10</v>
      </c>
      <c r="P21" s="202">
        <f>'Cupwertung Gesamt'!P110</f>
        <v>4</v>
      </c>
      <c r="Q21" s="203">
        <f>'Cupwertung Gesamt'!Q110</f>
        <v>9</v>
      </c>
      <c r="R21" s="202">
        <f>'Cupwertung Gesamt'!R110</f>
        <v>0</v>
      </c>
      <c r="S21" s="203">
        <f>'Cupwertung Gesamt'!S110</f>
        <v>0</v>
      </c>
      <c r="T21" s="202"/>
      <c r="U21" s="203"/>
      <c r="V21" s="202"/>
      <c r="W21" s="203"/>
      <c r="X21" s="35">
        <f>'Cupwertung Gesamt'!X110</f>
        <v>0</v>
      </c>
      <c r="Z21" s="193"/>
      <c r="AA21" s="194"/>
    </row>
    <row r="22" spans="1:27" s="192" customFormat="1" ht="12.75">
      <c r="A22" s="17" t="s">
        <v>30</v>
      </c>
      <c r="B22" s="38" t="str">
        <f>'Cupwertung Gesamt'!B111</f>
        <v>Günther Lukas</v>
      </c>
      <c r="C22" s="38" t="str">
        <f>'Cupwertung Gesamt'!C111</f>
        <v>ÖAMTC Power Bike Team Windhaag</v>
      </c>
      <c r="D22" s="20">
        <f t="shared" si="0"/>
        <v>1</v>
      </c>
      <c r="E22" s="35">
        <f t="shared" si="2"/>
        <v>17</v>
      </c>
      <c r="F22" s="202">
        <f>'Cupwertung Gesamt'!F111</f>
        <v>8</v>
      </c>
      <c r="G22" s="203">
        <f>'Cupwertung Gesamt'!G111</f>
        <v>11</v>
      </c>
      <c r="H22" s="202" t="str">
        <f>'Cupwertung Gesamt'!H111</f>
        <v>*)</v>
      </c>
      <c r="I22" s="203">
        <f>'Cupwertung Gesamt'!I111</f>
        <v>0</v>
      </c>
      <c r="J22" s="202">
        <f>'Cupwertung Gesamt'!J111</f>
        <v>22</v>
      </c>
      <c r="K22" s="203">
        <f>'Cupwertung Gesamt'!K111</f>
        <v>0</v>
      </c>
      <c r="L22" s="202" t="str">
        <f>'Cupwertung Gesamt'!L111</f>
        <v>x</v>
      </c>
      <c r="M22" s="203">
        <f>'Cupwertung Gesamt'!M111</f>
        <v>0</v>
      </c>
      <c r="N22" s="202" t="str">
        <f>'Cupwertung Gesamt'!N111</f>
        <v>x</v>
      </c>
      <c r="O22" s="203">
        <f>'Cupwertung Gesamt'!O111</f>
        <v>0</v>
      </c>
      <c r="P22" s="202">
        <f>'Cupwertung Gesamt'!P111</f>
        <v>6</v>
      </c>
      <c r="Q22" s="203">
        <f>'Cupwertung Gesamt'!Q111</f>
        <v>6</v>
      </c>
      <c r="R22" s="202">
        <f>'Cupwertung Gesamt'!R111</f>
        <v>0</v>
      </c>
      <c r="S22" s="203">
        <f>'Cupwertung Gesamt'!S111</f>
        <v>0</v>
      </c>
      <c r="T22" s="202"/>
      <c r="U22" s="203"/>
      <c r="V22" s="202"/>
      <c r="W22" s="203"/>
      <c r="X22" s="35">
        <f>'Cupwertung Gesamt'!X111</f>
        <v>0</v>
      </c>
      <c r="Z22" s="193"/>
      <c r="AA22" s="194"/>
    </row>
    <row r="23" spans="1:27" s="192" customFormat="1" ht="12.75">
      <c r="A23" s="17" t="s">
        <v>38</v>
      </c>
      <c r="B23" s="38" t="str">
        <f>'Cupwertung Gesamt'!B112</f>
        <v>Kaiser Hannes</v>
      </c>
      <c r="C23" s="38" t="str">
        <f>'Cupwertung Gesamt'!C112</f>
        <v>RC ARBÖ ANF Mazda Eder Walding</v>
      </c>
      <c r="D23" s="20">
        <f t="shared" si="0"/>
        <v>1</v>
      </c>
      <c r="E23" s="35">
        <f t="shared" si="2"/>
        <v>10</v>
      </c>
      <c r="F23" s="202">
        <f>'Cupwertung Gesamt'!F112</f>
        <v>9</v>
      </c>
      <c r="G23" s="203">
        <f>'Cupwertung Gesamt'!G112</f>
        <v>10</v>
      </c>
      <c r="H23" s="202">
        <f>'Cupwertung Gesamt'!H112</f>
        <v>25</v>
      </c>
      <c r="I23" s="203">
        <f>'Cupwertung Gesamt'!I112</f>
        <v>0</v>
      </c>
      <c r="J23" s="202">
        <f>'Cupwertung Gesamt'!J112</f>
        <v>24</v>
      </c>
      <c r="K23" s="203">
        <f>'Cupwertung Gesamt'!K112</f>
        <v>0</v>
      </c>
      <c r="L23" s="202" t="str">
        <f>'Cupwertung Gesamt'!L112</f>
        <v>*)</v>
      </c>
      <c r="M23" s="203">
        <f>'Cupwertung Gesamt'!M112</f>
        <v>0</v>
      </c>
      <c r="N23" s="202" t="str">
        <f>'Cupwertung Gesamt'!N112</f>
        <v>x</v>
      </c>
      <c r="O23" s="203">
        <f>'Cupwertung Gesamt'!O112</f>
        <v>0</v>
      </c>
      <c r="P23" s="202" t="str">
        <f>'Cupwertung Gesamt'!P112</f>
        <v>x</v>
      </c>
      <c r="Q23" s="203">
        <f>'Cupwertung Gesamt'!Q112</f>
        <v>0</v>
      </c>
      <c r="R23" s="202">
        <f>'Cupwertung Gesamt'!R112</f>
        <v>0</v>
      </c>
      <c r="S23" s="203">
        <f>'Cupwertung Gesamt'!S112</f>
        <v>0</v>
      </c>
      <c r="T23" s="202"/>
      <c r="U23" s="203"/>
      <c r="V23" s="202"/>
      <c r="W23" s="203"/>
      <c r="X23" s="35">
        <f>'Cupwertung Gesamt'!X112</f>
        <v>0</v>
      </c>
      <c r="Z23" s="193"/>
      <c r="AA23" s="194"/>
    </row>
    <row r="24" spans="1:27" s="192" customFormat="1" ht="12.75">
      <c r="A24" s="17" t="s">
        <v>41</v>
      </c>
      <c r="B24" s="38" t="str">
        <f>'Cupwertung Gesamt'!B113</f>
        <v>Wegerer Tobias</v>
      </c>
      <c r="C24" s="38" t="str">
        <f>'Cupwertung Gesamt'!C113</f>
        <v>ÖAMTC Power Bike Team Windhaag</v>
      </c>
      <c r="D24" s="20">
        <f t="shared" si="0"/>
        <v>1</v>
      </c>
      <c r="E24" s="35">
        <f t="shared" si="2"/>
        <v>10</v>
      </c>
      <c r="F24" s="202">
        <f>'Cupwertung Gesamt'!F113</f>
        <v>10</v>
      </c>
      <c r="G24" s="203">
        <f>'Cupwertung Gesamt'!G113</f>
        <v>9</v>
      </c>
      <c r="H24" s="202" t="str">
        <f>'Cupwertung Gesamt'!H113</f>
        <v>*)</v>
      </c>
      <c r="I24" s="203">
        <f>'Cupwertung Gesamt'!I113</f>
        <v>0</v>
      </c>
      <c r="J24" s="202">
        <f>'Cupwertung Gesamt'!J113</f>
        <v>20</v>
      </c>
      <c r="K24" s="203">
        <f>'Cupwertung Gesamt'!K113</f>
        <v>1</v>
      </c>
      <c r="L24" s="202" t="str">
        <f>'Cupwertung Gesamt'!L113</f>
        <v>x</v>
      </c>
      <c r="M24" s="203">
        <f>'Cupwertung Gesamt'!M113</f>
        <v>0</v>
      </c>
      <c r="N24" s="202" t="str">
        <f>'Cupwertung Gesamt'!N113</f>
        <v>x</v>
      </c>
      <c r="O24" s="203">
        <f>'Cupwertung Gesamt'!O113</f>
        <v>0</v>
      </c>
      <c r="P24" s="202" t="str">
        <f>'Cupwertung Gesamt'!P113</f>
        <v>x</v>
      </c>
      <c r="Q24" s="203">
        <f>'Cupwertung Gesamt'!Q113</f>
        <v>0</v>
      </c>
      <c r="R24" s="202">
        <f>'Cupwertung Gesamt'!R113</f>
        <v>0</v>
      </c>
      <c r="S24" s="203">
        <f>'Cupwertung Gesamt'!S113</f>
        <v>0</v>
      </c>
      <c r="T24" s="202"/>
      <c r="U24" s="203"/>
      <c r="V24" s="202"/>
      <c r="W24" s="203"/>
      <c r="X24" s="35">
        <f>'Cupwertung Gesamt'!X113</f>
        <v>0</v>
      </c>
      <c r="Z24" s="193"/>
      <c r="AA24" s="194"/>
    </row>
    <row r="25" spans="1:27" s="192" customFormat="1" ht="12.75">
      <c r="A25" s="17" t="s">
        <v>43</v>
      </c>
      <c r="B25" s="38" t="str">
        <f>'Cupwertung Gesamt'!B114</f>
        <v>Breitenfellner Markus</v>
      </c>
      <c r="C25" s="38" t="str">
        <f>'Cupwertung Gesamt'!C114</f>
        <v>SK Kleinzell</v>
      </c>
      <c r="D25" s="20">
        <f t="shared" si="0"/>
        <v>1</v>
      </c>
      <c r="E25" s="35">
        <f t="shared" si="2"/>
        <v>0</v>
      </c>
      <c r="F25" s="202" t="str">
        <f>'Cupwertung Gesamt'!F114</f>
        <v>*)</v>
      </c>
      <c r="G25" s="203">
        <f>'Cupwertung Gesamt'!G114</f>
        <v>0</v>
      </c>
      <c r="H25" s="202">
        <f>'Cupwertung Gesamt'!H114</f>
        <v>21</v>
      </c>
      <c r="I25" s="203">
        <f>'Cupwertung Gesamt'!I114</f>
        <v>0</v>
      </c>
      <c r="J25" s="202" t="str">
        <f>'Cupwertung Gesamt'!J114</f>
        <v>x</v>
      </c>
      <c r="K25" s="203">
        <f>'Cupwertung Gesamt'!K114</f>
        <v>0</v>
      </c>
      <c r="L25" s="202" t="str">
        <f>'Cupwertung Gesamt'!L114</f>
        <v>x</v>
      </c>
      <c r="M25" s="203">
        <f>'Cupwertung Gesamt'!M114</f>
        <v>0</v>
      </c>
      <c r="N25" s="202" t="str">
        <f>'Cupwertung Gesamt'!N114</f>
        <v>x</v>
      </c>
      <c r="O25" s="203">
        <f>'Cupwertung Gesamt'!O114</f>
        <v>0</v>
      </c>
      <c r="P25" s="202" t="str">
        <f>'Cupwertung Gesamt'!P114</f>
        <v>x</v>
      </c>
      <c r="Q25" s="203">
        <f>'Cupwertung Gesamt'!Q114</f>
        <v>0</v>
      </c>
      <c r="R25" s="202">
        <f>'Cupwertung Gesamt'!R114</f>
        <v>0</v>
      </c>
      <c r="S25" s="203">
        <f>'Cupwertung Gesamt'!S114</f>
        <v>0</v>
      </c>
      <c r="T25" s="202"/>
      <c r="U25" s="203"/>
      <c r="V25" s="202"/>
      <c r="W25" s="203"/>
      <c r="X25" s="35">
        <f>'Cupwertung Gesamt'!X114</f>
        <v>0</v>
      </c>
      <c r="Z25" s="193"/>
      <c r="AA25" s="194"/>
    </row>
    <row r="26" spans="1:27" s="192" customFormat="1" ht="12.75">
      <c r="A26" s="17" t="s">
        <v>46</v>
      </c>
      <c r="B26" s="38">
        <f>'Cupwertung Gesamt'!B115</f>
        <v>0</v>
      </c>
      <c r="C26" s="38">
        <f>'Cupwertung Gesamt'!C115</f>
        <v>0</v>
      </c>
      <c r="D26" s="20">
        <f t="shared" si="0"/>
        <v>0</v>
      </c>
      <c r="E26" s="35">
        <f t="shared" si="2"/>
        <v>0</v>
      </c>
      <c r="F26" s="202">
        <f>'Cupwertung Gesamt'!F115</f>
        <v>0</v>
      </c>
      <c r="G26" s="203">
        <f>'Cupwertung Gesamt'!G115</f>
        <v>0</v>
      </c>
      <c r="H26" s="202">
        <f>'Cupwertung Gesamt'!H115</f>
        <v>0</v>
      </c>
      <c r="I26" s="203">
        <f>'Cupwertung Gesamt'!I115</f>
        <v>0</v>
      </c>
      <c r="J26" s="202">
        <f>'Cupwertung Gesamt'!J115</f>
        <v>0</v>
      </c>
      <c r="K26" s="203">
        <f>'Cupwertung Gesamt'!K115</f>
        <v>0</v>
      </c>
      <c r="L26" s="202">
        <f>'Cupwertung Gesamt'!L115</f>
        <v>0</v>
      </c>
      <c r="M26" s="203">
        <f>'Cupwertung Gesamt'!M115</f>
        <v>0</v>
      </c>
      <c r="N26" s="202">
        <f>'Cupwertung Gesamt'!N115</f>
        <v>0</v>
      </c>
      <c r="O26" s="203">
        <f>'Cupwertung Gesamt'!O115</f>
        <v>0</v>
      </c>
      <c r="P26" s="202">
        <f>'Cupwertung Gesamt'!P115</f>
        <v>0</v>
      </c>
      <c r="Q26" s="203">
        <f>'Cupwertung Gesamt'!Q115</f>
        <v>0</v>
      </c>
      <c r="R26" s="202">
        <f>'Cupwertung Gesamt'!R115</f>
        <v>0</v>
      </c>
      <c r="S26" s="203">
        <f>'Cupwertung Gesamt'!S115</f>
        <v>0</v>
      </c>
      <c r="T26" s="202"/>
      <c r="U26" s="203"/>
      <c r="V26" s="202"/>
      <c r="W26" s="203"/>
      <c r="X26" s="35">
        <f>'Cupwertung Gesamt'!X115</f>
        <v>0</v>
      </c>
      <c r="Z26" s="193"/>
      <c r="AA26" s="194"/>
    </row>
    <row r="27" spans="1:27" s="192" customFormat="1" ht="12.75">
      <c r="A27" s="17" t="s">
        <v>48</v>
      </c>
      <c r="B27" s="38">
        <f>'Cupwertung Gesamt'!B116</f>
        <v>0</v>
      </c>
      <c r="C27" s="38">
        <f>'Cupwertung Gesamt'!C116</f>
        <v>0</v>
      </c>
      <c r="D27" s="20">
        <f t="shared" si="0"/>
        <v>0</v>
      </c>
      <c r="E27" s="35">
        <f t="shared" si="2"/>
        <v>0</v>
      </c>
      <c r="F27" s="202">
        <f>'Cupwertung Gesamt'!F116</f>
        <v>0</v>
      </c>
      <c r="G27" s="203">
        <f>'Cupwertung Gesamt'!G116</f>
        <v>0</v>
      </c>
      <c r="H27" s="202">
        <f>'Cupwertung Gesamt'!H116</f>
        <v>0</v>
      </c>
      <c r="I27" s="203">
        <f>'Cupwertung Gesamt'!I116</f>
        <v>0</v>
      </c>
      <c r="J27" s="202">
        <f>'Cupwertung Gesamt'!J116</f>
        <v>0</v>
      </c>
      <c r="K27" s="203">
        <f>'Cupwertung Gesamt'!K116</f>
        <v>0</v>
      </c>
      <c r="L27" s="202">
        <f>'Cupwertung Gesamt'!L116</f>
        <v>0</v>
      </c>
      <c r="M27" s="203">
        <f>'Cupwertung Gesamt'!M116</f>
        <v>0</v>
      </c>
      <c r="N27" s="202">
        <f>'Cupwertung Gesamt'!N116</f>
        <v>0</v>
      </c>
      <c r="O27" s="203">
        <f>'Cupwertung Gesamt'!O116</f>
        <v>0</v>
      </c>
      <c r="P27" s="202">
        <f>'Cupwertung Gesamt'!P116</f>
        <v>0</v>
      </c>
      <c r="Q27" s="203">
        <f>'Cupwertung Gesamt'!Q116</f>
        <v>0</v>
      </c>
      <c r="R27" s="202">
        <f>'Cupwertung Gesamt'!R116</f>
        <v>0</v>
      </c>
      <c r="S27" s="203">
        <f>'Cupwertung Gesamt'!S116</f>
        <v>0</v>
      </c>
      <c r="T27" s="202"/>
      <c r="U27" s="203"/>
      <c r="V27" s="202"/>
      <c r="W27" s="203"/>
      <c r="X27" s="35">
        <f>'Cupwertung Gesamt'!X116</f>
        <v>0</v>
      </c>
      <c r="Z27" s="193"/>
      <c r="AA27" s="194"/>
    </row>
    <row r="28" spans="1:27" s="192" customFormat="1" ht="12.75">
      <c r="A28" s="17" t="s">
        <v>50</v>
      </c>
      <c r="B28" s="38">
        <f>'Cupwertung Gesamt'!B117</f>
        <v>0</v>
      </c>
      <c r="C28" s="38">
        <f>'Cupwertung Gesamt'!C117</f>
        <v>0</v>
      </c>
      <c r="D28" s="20">
        <f t="shared" si="0"/>
        <v>0</v>
      </c>
      <c r="E28" s="35">
        <f t="shared" si="2"/>
        <v>0</v>
      </c>
      <c r="F28" s="202">
        <f>'Cupwertung Gesamt'!F117</f>
        <v>0</v>
      </c>
      <c r="G28" s="203">
        <f>'Cupwertung Gesamt'!G117</f>
        <v>0</v>
      </c>
      <c r="H28" s="202">
        <f>'Cupwertung Gesamt'!H117</f>
        <v>0</v>
      </c>
      <c r="I28" s="203">
        <f>'Cupwertung Gesamt'!I117</f>
        <v>0</v>
      </c>
      <c r="J28" s="202">
        <f>'Cupwertung Gesamt'!J117</f>
        <v>0</v>
      </c>
      <c r="K28" s="203">
        <f>'Cupwertung Gesamt'!K117</f>
        <v>0</v>
      </c>
      <c r="L28" s="202">
        <f>'Cupwertung Gesamt'!L117</f>
        <v>0</v>
      </c>
      <c r="M28" s="203">
        <f>'Cupwertung Gesamt'!M117</f>
        <v>0</v>
      </c>
      <c r="N28" s="202">
        <f>'Cupwertung Gesamt'!N117</f>
        <v>0</v>
      </c>
      <c r="O28" s="203">
        <f>'Cupwertung Gesamt'!O117</f>
        <v>0</v>
      </c>
      <c r="P28" s="202">
        <f>'Cupwertung Gesamt'!P117</f>
        <v>0</v>
      </c>
      <c r="Q28" s="203">
        <f>'Cupwertung Gesamt'!Q117</f>
        <v>0</v>
      </c>
      <c r="R28" s="202">
        <f>'Cupwertung Gesamt'!R117</f>
        <v>0</v>
      </c>
      <c r="S28" s="203">
        <f>'Cupwertung Gesamt'!S117</f>
        <v>0</v>
      </c>
      <c r="T28" s="202"/>
      <c r="U28" s="203"/>
      <c r="V28" s="202"/>
      <c r="W28" s="203"/>
      <c r="X28" s="35">
        <f>'Cupwertung Gesamt'!X117</f>
        <v>0</v>
      </c>
      <c r="Z28" s="193"/>
      <c r="AA28" s="194"/>
    </row>
    <row r="29" spans="1:27" s="192" customFormat="1" ht="12.75">
      <c r="A29" s="17" t="s">
        <v>52</v>
      </c>
      <c r="B29" s="38">
        <f>'Cupwertung Gesamt'!B118</f>
        <v>0</v>
      </c>
      <c r="C29" s="38">
        <f>'Cupwertung Gesamt'!C118</f>
        <v>0</v>
      </c>
      <c r="D29" s="20">
        <f t="shared" si="0"/>
        <v>0</v>
      </c>
      <c r="E29" s="35">
        <f t="shared" si="2"/>
        <v>0</v>
      </c>
      <c r="F29" s="202">
        <f>'Cupwertung Gesamt'!F118</f>
        <v>0</v>
      </c>
      <c r="G29" s="203">
        <f>'Cupwertung Gesamt'!G118</f>
        <v>0</v>
      </c>
      <c r="H29" s="202">
        <f>'Cupwertung Gesamt'!H118</f>
        <v>0</v>
      </c>
      <c r="I29" s="203">
        <f>'Cupwertung Gesamt'!I118</f>
        <v>0</v>
      </c>
      <c r="J29" s="202">
        <f>'Cupwertung Gesamt'!J118</f>
        <v>0</v>
      </c>
      <c r="K29" s="203">
        <f>'Cupwertung Gesamt'!K118</f>
        <v>0</v>
      </c>
      <c r="L29" s="202">
        <f>'Cupwertung Gesamt'!L118</f>
        <v>0</v>
      </c>
      <c r="M29" s="203">
        <f>'Cupwertung Gesamt'!M118</f>
        <v>0</v>
      </c>
      <c r="N29" s="202">
        <f>'Cupwertung Gesamt'!N118</f>
        <v>0</v>
      </c>
      <c r="O29" s="203">
        <f>'Cupwertung Gesamt'!O118</f>
        <v>0</v>
      </c>
      <c r="P29" s="202">
        <f>'Cupwertung Gesamt'!P118</f>
        <v>0</v>
      </c>
      <c r="Q29" s="203">
        <f>'Cupwertung Gesamt'!Q118</f>
        <v>0</v>
      </c>
      <c r="R29" s="202">
        <f>'Cupwertung Gesamt'!R118</f>
        <v>0</v>
      </c>
      <c r="S29" s="203">
        <f>'Cupwertung Gesamt'!S118</f>
        <v>0</v>
      </c>
      <c r="T29" s="202"/>
      <c r="U29" s="203"/>
      <c r="V29" s="202"/>
      <c r="W29" s="203"/>
      <c r="X29" s="35">
        <f>'Cupwertung Gesamt'!X118</f>
        <v>0</v>
      </c>
      <c r="Z29" s="193"/>
      <c r="AA29" s="194"/>
    </row>
    <row r="30" spans="1:27" s="192" customFormat="1" ht="12.75">
      <c r="A30" s="17" t="s">
        <v>54</v>
      </c>
      <c r="B30" s="38">
        <f>'Cupwertung Gesamt'!B119</f>
        <v>0</v>
      </c>
      <c r="C30" s="38">
        <f>'Cupwertung Gesamt'!C119</f>
        <v>0</v>
      </c>
      <c r="D30" s="20">
        <f t="shared" si="0"/>
        <v>0</v>
      </c>
      <c r="E30" s="35">
        <f t="shared" si="2"/>
        <v>0</v>
      </c>
      <c r="F30" s="202">
        <f>'Cupwertung Gesamt'!F119</f>
        <v>0</v>
      </c>
      <c r="G30" s="203">
        <f>'Cupwertung Gesamt'!G119</f>
        <v>0</v>
      </c>
      <c r="H30" s="202">
        <f>'Cupwertung Gesamt'!H119</f>
        <v>0</v>
      </c>
      <c r="I30" s="203">
        <f>'Cupwertung Gesamt'!I119</f>
        <v>0</v>
      </c>
      <c r="J30" s="202">
        <f>'Cupwertung Gesamt'!J119</f>
        <v>0</v>
      </c>
      <c r="K30" s="203">
        <f>'Cupwertung Gesamt'!K119</f>
        <v>0</v>
      </c>
      <c r="L30" s="202">
        <f>'Cupwertung Gesamt'!L119</f>
        <v>0</v>
      </c>
      <c r="M30" s="203">
        <f>'Cupwertung Gesamt'!M119</f>
        <v>0</v>
      </c>
      <c r="N30" s="202">
        <f>'Cupwertung Gesamt'!N119</f>
        <v>0</v>
      </c>
      <c r="O30" s="203">
        <f>'Cupwertung Gesamt'!O119</f>
        <v>0</v>
      </c>
      <c r="P30" s="202">
        <f>'Cupwertung Gesamt'!P119</f>
        <v>0</v>
      </c>
      <c r="Q30" s="203">
        <f>'Cupwertung Gesamt'!Q119</f>
        <v>0</v>
      </c>
      <c r="R30" s="202">
        <f>'Cupwertung Gesamt'!R119</f>
        <v>0</v>
      </c>
      <c r="S30" s="203">
        <f>'Cupwertung Gesamt'!S119</f>
        <v>0</v>
      </c>
      <c r="T30" s="202"/>
      <c r="U30" s="203"/>
      <c r="V30" s="202"/>
      <c r="W30" s="203"/>
      <c r="X30" s="35">
        <f>'Cupwertung Gesamt'!X119</f>
        <v>0</v>
      </c>
      <c r="Z30" s="193"/>
      <c r="AA30" s="194"/>
    </row>
    <row r="31" spans="1:27" s="192" customFormat="1" ht="12.75">
      <c r="A31" s="17" t="s">
        <v>56</v>
      </c>
      <c r="B31" s="38">
        <f>'Cupwertung Gesamt'!B120</f>
        <v>0</v>
      </c>
      <c r="C31" s="38">
        <f>'Cupwertung Gesamt'!C120</f>
        <v>0</v>
      </c>
      <c r="D31" s="20">
        <f t="shared" si="0"/>
        <v>0</v>
      </c>
      <c r="E31" s="35">
        <f t="shared" si="2"/>
        <v>0</v>
      </c>
      <c r="F31" s="202">
        <f>'Cupwertung Gesamt'!F120</f>
        <v>0</v>
      </c>
      <c r="G31" s="203">
        <f>'Cupwertung Gesamt'!G120</f>
        <v>0</v>
      </c>
      <c r="H31" s="202">
        <f>'Cupwertung Gesamt'!H120</f>
        <v>0</v>
      </c>
      <c r="I31" s="203">
        <f>'Cupwertung Gesamt'!I120</f>
        <v>0</v>
      </c>
      <c r="J31" s="202">
        <f>'Cupwertung Gesamt'!J120</f>
        <v>0</v>
      </c>
      <c r="K31" s="203">
        <f>'Cupwertung Gesamt'!K120</f>
        <v>0</v>
      </c>
      <c r="L31" s="202">
        <f>'Cupwertung Gesamt'!L120</f>
        <v>0</v>
      </c>
      <c r="M31" s="203">
        <f>'Cupwertung Gesamt'!M120</f>
        <v>0</v>
      </c>
      <c r="N31" s="202">
        <f>'Cupwertung Gesamt'!N120</f>
        <v>0</v>
      </c>
      <c r="O31" s="203">
        <f>'Cupwertung Gesamt'!O120</f>
        <v>0</v>
      </c>
      <c r="P31" s="202">
        <f>'Cupwertung Gesamt'!P120</f>
        <v>0</v>
      </c>
      <c r="Q31" s="203">
        <f>'Cupwertung Gesamt'!Q120</f>
        <v>0</v>
      </c>
      <c r="R31" s="202">
        <f>'Cupwertung Gesamt'!R120</f>
        <v>0</v>
      </c>
      <c r="S31" s="203">
        <f>'Cupwertung Gesamt'!S120</f>
        <v>0</v>
      </c>
      <c r="T31" s="202"/>
      <c r="U31" s="203"/>
      <c r="V31" s="202"/>
      <c r="W31" s="203"/>
      <c r="X31" s="35">
        <f>'Cupwertung Gesamt'!X120</f>
        <v>0</v>
      </c>
      <c r="Z31" s="193"/>
      <c r="AA31" s="194"/>
    </row>
    <row r="32" spans="1:27" s="192" customFormat="1" ht="12.75">
      <c r="A32" s="17" t="s">
        <v>58</v>
      </c>
      <c r="B32" s="38">
        <f>'Cupwertung Gesamt'!B121</f>
        <v>0</v>
      </c>
      <c r="C32" s="38">
        <f>'Cupwertung Gesamt'!C121</f>
        <v>0</v>
      </c>
      <c r="D32" s="20">
        <f t="shared" si="0"/>
        <v>0</v>
      </c>
      <c r="E32" s="35">
        <f t="shared" si="2"/>
        <v>0</v>
      </c>
      <c r="F32" s="202">
        <f>'Cupwertung Gesamt'!F121</f>
        <v>0</v>
      </c>
      <c r="G32" s="203">
        <f>'Cupwertung Gesamt'!G121</f>
        <v>0</v>
      </c>
      <c r="H32" s="202">
        <f>'Cupwertung Gesamt'!H121</f>
        <v>0</v>
      </c>
      <c r="I32" s="203">
        <f>'Cupwertung Gesamt'!I121</f>
        <v>0</v>
      </c>
      <c r="J32" s="202">
        <f>'Cupwertung Gesamt'!J121</f>
        <v>0</v>
      </c>
      <c r="K32" s="203">
        <f>'Cupwertung Gesamt'!K121</f>
        <v>0</v>
      </c>
      <c r="L32" s="202">
        <f>'Cupwertung Gesamt'!L121</f>
        <v>0</v>
      </c>
      <c r="M32" s="203">
        <f>'Cupwertung Gesamt'!M121</f>
        <v>0</v>
      </c>
      <c r="N32" s="202">
        <f>'Cupwertung Gesamt'!N121</f>
        <v>0</v>
      </c>
      <c r="O32" s="203">
        <f>'Cupwertung Gesamt'!O121</f>
        <v>0</v>
      </c>
      <c r="P32" s="202">
        <f>'Cupwertung Gesamt'!P121</f>
        <v>0</v>
      </c>
      <c r="Q32" s="203">
        <f>'Cupwertung Gesamt'!Q121</f>
        <v>0</v>
      </c>
      <c r="R32" s="202">
        <f>'Cupwertung Gesamt'!R121</f>
        <v>0</v>
      </c>
      <c r="S32" s="203">
        <f>'Cupwertung Gesamt'!S121</f>
        <v>0</v>
      </c>
      <c r="T32" s="202"/>
      <c r="U32" s="203"/>
      <c r="V32" s="202"/>
      <c r="W32" s="203"/>
      <c r="X32" s="35">
        <f>'Cupwertung Gesamt'!X121</f>
        <v>0</v>
      </c>
      <c r="Z32" s="193"/>
      <c r="AA32" s="194"/>
    </row>
    <row r="33" spans="1:27" s="192" customFormat="1" ht="12.75">
      <c r="A33" s="17" t="s">
        <v>83</v>
      </c>
      <c r="B33" s="38">
        <f>'Cupwertung Gesamt'!B122</f>
        <v>0</v>
      </c>
      <c r="C33" s="38">
        <f>'Cupwertung Gesamt'!C122</f>
        <v>0</v>
      </c>
      <c r="D33" s="20">
        <f t="shared" si="0"/>
        <v>0</v>
      </c>
      <c r="E33" s="35">
        <f t="shared" si="2"/>
        <v>0</v>
      </c>
      <c r="F33" s="202">
        <f>'Cupwertung Gesamt'!F122</f>
        <v>0</v>
      </c>
      <c r="G33" s="203">
        <f>'Cupwertung Gesamt'!G122</f>
        <v>0</v>
      </c>
      <c r="H33" s="202">
        <f>'Cupwertung Gesamt'!H122</f>
        <v>0</v>
      </c>
      <c r="I33" s="203">
        <f>'Cupwertung Gesamt'!I122</f>
        <v>0</v>
      </c>
      <c r="J33" s="202">
        <f>'Cupwertung Gesamt'!J122</f>
        <v>0</v>
      </c>
      <c r="K33" s="203">
        <f>'Cupwertung Gesamt'!K122</f>
        <v>0</v>
      </c>
      <c r="L33" s="202">
        <f>'Cupwertung Gesamt'!L122</f>
        <v>0</v>
      </c>
      <c r="M33" s="203">
        <f>'Cupwertung Gesamt'!M122</f>
        <v>0</v>
      </c>
      <c r="N33" s="202">
        <f>'Cupwertung Gesamt'!N122</f>
        <v>0</v>
      </c>
      <c r="O33" s="203">
        <f>'Cupwertung Gesamt'!O122</f>
        <v>0</v>
      </c>
      <c r="P33" s="202">
        <f>'Cupwertung Gesamt'!P122</f>
        <v>0</v>
      </c>
      <c r="Q33" s="203">
        <f>'Cupwertung Gesamt'!Q122</f>
        <v>0</v>
      </c>
      <c r="R33" s="202">
        <f>'Cupwertung Gesamt'!R122</f>
        <v>0</v>
      </c>
      <c r="S33" s="203">
        <f>'Cupwertung Gesamt'!S122</f>
        <v>0</v>
      </c>
      <c r="T33" s="202"/>
      <c r="U33" s="203"/>
      <c r="V33" s="202"/>
      <c r="W33" s="203"/>
      <c r="X33" s="35">
        <f>'Cupwertung Gesamt'!X122</f>
        <v>0</v>
      </c>
      <c r="Z33" s="193"/>
      <c r="AA33" s="194"/>
    </row>
    <row r="34" spans="1:27" s="192" customFormat="1" ht="12.75">
      <c r="A34" s="17" t="s">
        <v>105</v>
      </c>
      <c r="B34" s="38">
        <f>'Cupwertung Gesamt'!B123</f>
        <v>0</v>
      </c>
      <c r="C34" s="38">
        <f>'Cupwertung Gesamt'!C123</f>
        <v>0</v>
      </c>
      <c r="D34" s="20">
        <f t="shared" si="0"/>
        <v>0</v>
      </c>
      <c r="E34" s="35">
        <f t="shared" si="2"/>
        <v>0</v>
      </c>
      <c r="F34" s="202">
        <f>'Cupwertung Gesamt'!F123</f>
        <v>0</v>
      </c>
      <c r="G34" s="203">
        <f>'Cupwertung Gesamt'!G123</f>
        <v>0</v>
      </c>
      <c r="H34" s="202">
        <f>'Cupwertung Gesamt'!H123</f>
        <v>0</v>
      </c>
      <c r="I34" s="203">
        <f>'Cupwertung Gesamt'!I123</f>
        <v>0</v>
      </c>
      <c r="J34" s="202">
        <f>'Cupwertung Gesamt'!J123</f>
        <v>0</v>
      </c>
      <c r="K34" s="203">
        <f>'Cupwertung Gesamt'!K123</f>
        <v>0</v>
      </c>
      <c r="L34" s="202">
        <f>'Cupwertung Gesamt'!L123</f>
        <v>0</v>
      </c>
      <c r="M34" s="203">
        <f>'Cupwertung Gesamt'!M123</f>
        <v>0</v>
      </c>
      <c r="N34" s="202">
        <f>'Cupwertung Gesamt'!N123</f>
        <v>0</v>
      </c>
      <c r="O34" s="203">
        <f>'Cupwertung Gesamt'!O123</f>
        <v>0</v>
      </c>
      <c r="P34" s="202">
        <f>'Cupwertung Gesamt'!P123</f>
        <v>0</v>
      </c>
      <c r="Q34" s="203">
        <f>'Cupwertung Gesamt'!Q123</f>
        <v>0</v>
      </c>
      <c r="R34" s="202">
        <f>'Cupwertung Gesamt'!R123</f>
        <v>0</v>
      </c>
      <c r="S34" s="203">
        <f>'Cupwertung Gesamt'!S123</f>
        <v>0</v>
      </c>
      <c r="T34" s="202"/>
      <c r="U34" s="203"/>
      <c r="V34" s="202"/>
      <c r="W34" s="203"/>
      <c r="X34" s="35">
        <f>'Cupwertung Gesamt'!X123</f>
        <v>0</v>
      </c>
      <c r="Z34" s="193"/>
      <c r="AA34" s="194"/>
    </row>
    <row r="35" spans="1:24" ht="12.75">
      <c r="A35" s="17" t="s">
        <v>121</v>
      </c>
      <c r="B35" s="38">
        <f>'Cupwertung Gesamt'!B124</f>
        <v>0</v>
      </c>
      <c r="C35" s="38">
        <f>'Cupwertung Gesamt'!C124</f>
        <v>0</v>
      </c>
      <c r="D35" s="20">
        <f t="shared" si="0"/>
        <v>0</v>
      </c>
      <c r="E35" s="35">
        <f t="shared" si="2"/>
        <v>0</v>
      </c>
      <c r="F35" s="202">
        <f>'Cupwertung Gesamt'!F124</f>
        <v>0</v>
      </c>
      <c r="G35" s="203">
        <f>'Cupwertung Gesamt'!G124</f>
        <v>0</v>
      </c>
      <c r="H35" s="202">
        <f>'Cupwertung Gesamt'!H124</f>
        <v>0</v>
      </c>
      <c r="I35" s="203">
        <f>'Cupwertung Gesamt'!I124</f>
        <v>0</v>
      </c>
      <c r="J35" s="202">
        <f>'Cupwertung Gesamt'!J124</f>
        <v>0</v>
      </c>
      <c r="K35" s="203">
        <f>'Cupwertung Gesamt'!K124</f>
        <v>0</v>
      </c>
      <c r="L35" s="202">
        <f>'Cupwertung Gesamt'!L124</f>
        <v>0</v>
      </c>
      <c r="M35" s="203">
        <f>'Cupwertung Gesamt'!M124</f>
        <v>0</v>
      </c>
      <c r="N35" s="202">
        <f>'Cupwertung Gesamt'!N124</f>
        <v>0</v>
      </c>
      <c r="O35" s="203">
        <f>'Cupwertung Gesamt'!O124</f>
        <v>0</v>
      </c>
      <c r="P35" s="202">
        <f>'Cupwertung Gesamt'!P124</f>
        <v>0</v>
      </c>
      <c r="Q35" s="203">
        <f>'Cupwertung Gesamt'!Q124</f>
        <v>0</v>
      </c>
      <c r="R35" s="202">
        <f>'Cupwertung Gesamt'!R124</f>
        <v>0</v>
      </c>
      <c r="S35" s="203">
        <f>'Cupwertung Gesamt'!S124</f>
        <v>0</v>
      </c>
      <c r="T35" s="202"/>
      <c r="U35" s="203"/>
      <c r="V35" s="202"/>
      <c r="W35" s="203"/>
      <c r="X35" s="35">
        <f>'Cupwertung Gesamt'!X124</f>
        <v>0</v>
      </c>
    </row>
    <row r="36" spans="1:24" ht="12.75">
      <c r="A36" s="17" t="s">
        <v>122</v>
      </c>
      <c r="B36" s="38">
        <f>'Cupwertung Gesamt'!B125</f>
        <v>0</v>
      </c>
      <c r="C36" s="38">
        <f>'Cupwertung Gesamt'!C125</f>
        <v>0</v>
      </c>
      <c r="D36" s="20">
        <f t="shared" si="0"/>
        <v>0</v>
      </c>
      <c r="E36" s="35">
        <f t="shared" si="2"/>
        <v>0</v>
      </c>
      <c r="F36" s="202">
        <f>'Cupwertung Gesamt'!F125</f>
        <v>0</v>
      </c>
      <c r="G36" s="203">
        <f>'Cupwertung Gesamt'!G125</f>
        <v>0</v>
      </c>
      <c r="H36" s="202">
        <f>'Cupwertung Gesamt'!H125</f>
        <v>0</v>
      </c>
      <c r="I36" s="203">
        <f>'Cupwertung Gesamt'!I125</f>
        <v>0</v>
      </c>
      <c r="J36" s="202">
        <f>'Cupwertung Gesamt'!J125</f>
        <v>0</v>
      </c>
      <c r="K36" s="203">
        <f>'Cupwertung Gesamt'!K125</f>
        <v>0</v>
      </c>
      <c r="L36" s="202">
        <f>'Cupwertung Gesamt'!L125</f>
        <v>0</v>
      </c>
      <c r="M36" s="203">
        <f>'Cupwertung Gesamt'!M125</f>
        <v>0</v>
      </c>
      <c r="N36" s="202">
        <f>'Cupwertung Gesamt'!N125</f>
        <v>0</v>
      </c>
      <c r="O36" s="203">
        <f>'Cupwertung Gesamt'!O125</f>
        <v>0</v>
      </c>
      <c r="P36" s="202">
        <f>'Cupwertung Gesamt'!P125</f>
        <v>0</v>
      </c>
      <c r="Q36" s="203">
        <f>'Cupwertung Gesamt'!Q125</f>
        <v>0</v>
      </c>
      <c r="R36" s="202">
        <f>'Cupwertung Gesamt'!R125</f>
        <v>0</v>
      </c>
      <c r="S36" s="203">
        <f>'Cupwertung Gesamt'!S125</f>
        <v>0</v>
      </c>
      <c r="T36" s="202"/>
      <c r="U36" s="203"/>
      <c r="V36" s="202"/>
      <c r="W36" s="203"/>
      <c r="X36" s="35">
        <f>'Cupwertung Gesamt'!X125</f>
        <v>0</v>
      </c>
    </row>
    <row r="37" spans="1:24" ht="12.75">
      <c r="A37" s="17" t="s">
        <v>123</v>
      </c>
      <c r="B37" s="38">
        <f>'Cupwertung Gesamt'!B126</f>
        <v>0</v>
      </c>
      <c r="C37" s="38">
        <f>'Cupwertung Gesamt'!C126</f>
        <v>0</v>
      </c>
      <c r="D37" s="20">
        <f t="shared" si="0"/>
        <v>0</v>
      </c>
      <c r="E37" s="35">
        <f aca="true" t="shared" si="3" ref="E37:E42">SUM(G37+I37+K37+M37+O37+Q37+S37+W37)</f>
        <v>0</v>
      </c>
      <c r="F37" s="202">
        <f>'Cupwertung Gesamt'!F126</f>
        <v>0</v>
      </c>
      <c r="G37" s="203">
        <f>'Cupwertung Gesamt'!G126</f>
        <v>0</v>
      </c>
      <c r="H37" s="202">
        <f>'Cupwertung Gesamt'!H126</f>
        <v>0</v>
      </c>
      <c r="I37" s="203">
        <f>'Cupwertung Gesamt'!I126</f>
        <v>0</v>
      </c>
      <c r="J37" s="202">
        <f>'Cupwertung Gesamt'!J126</f>
        <v>0</v>
      </c>
      <c r="K37" s="203">
        <f>'Cupwertung Gesamt'!K126</f>
        <v>0</v>
      </c>
      <c r="L37" s="202">
        <f>'Cupwertung Gesamt'!L126</f>
        <v>0</v>
      </c>
      <c r="M37" s="203">
        <f>'Cupwertung Gesamt'!M126</f>
        <v>0</v>
      </c>
      <c r="N37" s="202">
        <f>'Cupwertung Gesamt'!N126</f>
        <v>0</v>
      </c>
      <c r="O37" s="203">
        <f>'Cupwertung Gesamt'!O126</f>
        <v>0</v>
      </c>
      <c r="P37" s="202">
        <f>'Cupwertung Gesamt'!P126</f>
        <v>0</v>
      </c>
      <c r="Q37" s="203">
        <f>'Cupwertung Gesamt'!Q126</f>
        <v>0</v>
      </c>
      <c r="R37" s="202">
        <f>'Cupwertung Gesamt'!R126</f>
        <v>0</v>
      </c>
      <c r="S37" s="203">
        <f>'Cupwertung Gesamt'!S126</f>
        <v>0</v>
      </c>
      <c r="T37" s="202"/>
      <c r="U37" s="203"/>
      <c r="V37" s="202"/>
      <c r="W37" s="203"/>
      <c r="X37" s="35">
        <f>'Cupwertung Gesamt'!X126</f>
        <v>0</v>
      </c>
    </row>
    <row r="38" spans="1:24" ht="12.75">
      <c r="A38" s="17" t="s">
        <v>124</v>
      </c>
      <c r="B38" s="38">
        <f>'Cupwertung Gesamt'!B127</f>
        <v>0</v>
      </c>
      <c r="C38" s="38">
        <f>'Cupwertung Gesamt'!C127</f>
        <v>0</v>
      </c>
      <c r="D38" s="20">
        <f t="shared" si="0"/>
        <v>0</v>
      </c>
      <c r="E38" s="35">
        <f t="shared" si="3"/>
        <v>0</v>
      </c>
      <c r="F38" s="202">
        <f>'Cupwertung Gesamt'!F127</f>
        <v>0</v>
      </c>
      <c r="G38" s="203">
        <f>'Cupwertung Gesamt'!G127</f>
        <v>0</v>
      </c>
      <c r="H38" s="202">
        <f>'Cupwertung Gesamt'!H127</f>
        <v>0</v>
      </c>
      <c r="I38" s="203">
        <f>'Cupwertung Gesamt'!I127</f>
        <v>0</v>
      </c>
      <c r="J38" s="202">
        <f>'Cupwertung Gesamt'!J127</f>
        <v>0</v>
      </c>
      <c r="K38" s="203">
        <f>'Cupwertung Gesamt'!K127</f>
        <v>0</v>
      </c>
      <c r="L38" s="202">
        <f>'Cupwertung Gesamt'!L127</f>
        <v>0</v>
      </c>
      <c r="M38" s="203">
        <f>'Cupwertung Gesamt'!M127</f>
        <v>0</v>
      </c>
      <c r="N38" s="202">
        <f>'Cupwertung Gesamt'!N127</f>
        <v>0</v>
      </c>
      <c r="O38" s="203">
        <f>'Cupwertung Gesamt'!O127</f>
        <v>0</v>
      </c>
      <c r="P38" s="202">
        <f>'Cupwertung Gesamt'!P127</f>
        <v>0</v>
      </c>
      <c r="Q38" s="203">
        <f>'Cupwertung Gesamt'!Q127</f>
        <v>0</v>
      </c>
      <c r="R38" s="202">
        <f>'Cupwertung Gesamt'!R127</f>
        <v>0</v>
      </c>
      <c r="S38" s="203">
        <f>'Cupwertung Gesamt'!S127</f>
        <v>0</v>
      </c>
      <c r="T38" s="202"/>
      <c r="U38" s="203"/>
      <c r="V38" s="202"/>
      <c r="W38" s="203"/>
      <c r="X38" s="35">
        <f>'Cupwertung Gesamt'!X127</f>
        <v>0</v>
      </c>
    </row>
    <row r="39" spans="1:24" ht="12.75">
      <c r="A39" s="17" t="s">
        <v>125</v>
      </c>
      <c r="B39" s="38">
        <f>'Cupwertung Gesamt'!B128</f>
        <v>0</v>
      </c>
      <c r="C39" s="38">
        <f>'Cupwertung Gesamt'!C128</f>
        <v>0</v>
      </c>
      <c r="D39" s="20">
        <f t="shared" si="0"/>
        <v>0</v>
      </c>
      <c r="E39" s="35">
        <f t="shared" si="3"/>
        <v>0</v>
      </c>
      <c r="F39" s="202">
        <f>'Cupwertung Gesamt'!F128</f>
        <v>0</v>
      </c>
      <c r="G39" s="203">
        <f>'Cupwertung Gesamt'!G128</f>
        <v>0</v>
      </c>
      <c r="H39" s="202">
        <f>'Cupwertung Gesamt'!H128</f>
        <v>0</v>
      </c>
      <c r="I39" s="203">
        <f>'Cupwertung Gesamt'!I128</f>
        <v>0</v>
      </c>
      <c r="J39" s="202">
        <f>'Cupwertung Gesamt'!J128</f>
        <v>0</v>
      </c>
      <c r="K39" s="203">
        <f>'Cupwertung Gesamt'!K128</f>
        <v>0</v>
      </c>
      <c r="L39" s="202">
        <f>'Cupwertung Gesamt'!L128</f>
        <v>0</v>
      </c>
      <c r="M39" s="203">
        <f>'Cupwertung Gesamt'!M128</f>
        <v>0</v>
      </c>
      <c r="N39" s="202">
        <f>'Cupwertung Gesamt'!N128</f>
        <v>0</v>
      </c>
      <c r="O39" s="203">
        <f>'Cupwertung Gesamt'!O128</f>
        <v>0</v>
      </c>
      <c r="P39" s="202">
        <f>'Cupwertung Gesamt'!P128</f>
        <v>0</v>
      </c>
      <c r="Q39" s="203">
        <f>'Cupwertung Gesamt'!Q128</f>
        <v>0</v>
      </c>
      <c r="R39" s="202">
        <f>'Cupwertung Gesamt'!R128</f>
        <v>0</v>
      </c>
      <c r="S39" s="203">
        <f>'Cupwertung Gesamt'!S128</f>
        <v>0</v>
      </c>
      <c r="T39" s="202"/>
      <c r="U39" s="203"/>
      <c r="V39" s="202"/>
      <c r="W39" s="203"/>
      <c r="X39" s="35">
        <f>'Cupwertung Gesamt'!X128</f>
        <v>0</v>
      </c>
    </row>
    <row r="40" spans="1:24" ht="12.75">
      <c r="A40" s="17" t="s">
        <v>126</v>
      </c>
      <c r="B40" s="38">
        <f>'Cupwertung Gesamt'!B129</f>
        <v>0</v>
      </c>
      <c r="C40" s="38">
        <f>'Cupwertung Gesamt'!C129</f>
        <v>0</v>
      </c>
      <c r="D40" s="20">
        <f t="shared" si="0"/>
        <v>0</v>
      </c>
      <c r="E40" s="35">
        <f t="shared" si="3"/>
        <v>0</v>
      </c>
      <c r="F40" s="202">
        <f>'Cupwertung Gesamt'!F129</f>
        <v>0</v>
      </c>
      <c r="G40" s="203">
        <f>'Cupwertung Gesamt'!G129</f>
        <v>0</v>
      </c>
      <c r="H40" s="202">
        <f>'Cupwertung Gesamt'!H129</f>
        <v>0</v>
      </c>
      <c r="I40" s="203">
        <f>'Cupwertung Gesamt'!I129</f>
        <v>0</v>
      </c>
      <c r="J40" s="202">
        <f>'Cupwertung Gesamt'!J129</f>
        <v>0</v>
      </c>
      <c r="K40" s="203">
        <f>'Cupwertung Gesamt'!K129</f>
        <v>0</v>
      </c>
      <c r="L40" s="202">
        <f>'Cupwertung Gesamt'!L129</f>
        <v>0</v>
      </c>
      <c r="M40" s="203">
        <f>'Cupwertung Gesamt'!M129</f>
        <v>0</v>
      </c>
      <c r="N40" s="202">
        <f>'Cupwertung Gesamt'!N129</f>
        <v>0</v>
      </c>
      <c r="O40" s="203">
        <f>'Cupwertung Gesamt'!O129</f>
        <v>0</v>
      </c>
      <c r="P40" s="202">
        <f>'Cupwertung Gesamt'!P129</f>
        <v>0</v>
      </c>
      <c r="Q40" s="203">
        <f>'Cupwertung Gesamt'!Q129</f>
        <v>0</v>
      </c>
      <c r="R40" s="202">
        <f>'Cupwertung Gesamt'!R129</f>
        <v>0</v>
      </c>
      <c r="S40" s="203">
        <f>'Cupwertung Gesamt'!S129</f>
        <v>0</v>
      </c>
      <c r="T40" s="202"/>
      <c r="U40" s="203"/>
      <c r="V40" s="202"/>
      <c r="W40" s="203"/>
      <c r="X40" s="35">
        <f>'Cupwertung Gesamt'!X129</f>
        <v>0</v>
      </c>
    </row>
    <row r="41" spans="1:24" ht="12.75">
      <c r="A41" s="17" t="s">
        <v>127</v>
      </c>
      <c r="B41" s="38">
        <f>'Cupwertung Gesamt'!B130</f>
        <v>0</v>
      </c>
      <c r="C41" s="38">
        <f>'Cupwertung Gesamt'!C130</f>
        <v>0</v>
      </c>
      <c r="D41" s="20">
        <f t="shared" si="0"/>
        <v>0</v>
      </c>
      <c r="E41" s="35">
        <f t="shared" si="3"/>
        <v>0</v>
      </c>
      <c r="F41" s="202">
        <f>'Cupwertung Gesamt'!F130</f>
        <v>0</v>
      </c>
      <c r="G41" s="203">
        <f>'Cupwertung Gesamt'!G130</f>
        <v>0</v>
      </c>
      <c r="H41" s="202">
        <f>'Cupwertung Gesamt'!H130</f>
        <v>0</v>
      </c>
      <c r="I41" s="203">
        <f>'Cupwertung Gesamt'!I130</f>
        <v>0</v>
      </c>
      <c r="J41" s="202">
        <f>'Cupwertung Gesamt'!J130</f>
        <v>0</v>
      </c>
      <c r="K41" s="203">
        <f>'Cupwertung Gesamt'!K130</f>
        <v>0</v>
      </c>
      <c r="L41" s="202">
        <f>'Cupwertung Gesamt'!L130</f>
        <v>0</v>
      </c>
      <c r="M41" s="203">
        <f>'Cupwertung Gesamt'!M130</f>
        <v>0</v>
      </c>
      <c r="N41" s="202">
        <f>'Cupwertung Gesamt'!N130</f>
        <v>0</v>
      </c>
      <c r="O41" s="203">
        <f>'Cupwertung Gesamt'!O130</f>
        <v>0</v>
      </c>
      <c r="P41" s="202">
        <f>'Cupwertung Gesamt'!P130</f>
        <v>0</v>
      </c>
      <c r="Q41" s="203">
        <f>'Cupwertung Gesamt'!Q130</f>
        <v>0</v>
      </c>
      <c r="R41" s="202">
        <f>'Cupwertung Gesamt'!R130</f>
        <v>0</v>
      </c>
      <c r="S41" s="203">
        <f>'Cupwertung Gesamt'!S130</f>
        <v>0</v>
      </c>
      <c r="T41" s="202"/>
      <c r="U41" s="203"/>
      <c r="V41" s="202"/>
      <c r="W41" s="203"/>
      <c r="X41" s="35">
        <f>'Cupwertung Gesamt'!X130</f>
        <v>0</v>
      </c>
    </row>
    <row r="42" spans="1:24" ht="12.75">
      <c r="A42" s="17"/>
      <c r="B42" s="113"/>
      <c r="C42" s="114"/>
      <c r="D42" s="115">
        <f t="shared" si="0"/>
        <v>0</v>
      </c>
      <c r="E42" s="116">
        <f t="shared" si="3"/>
        <v>0</v>
      </c>
      <c r="F42" s="65"/>
      <c r="G42" s="66"/>
      <c r="H42" s="65"/>
      <c r="I42" s="66"/>
      <c r="J42" s="65"/>
      <c r="K42" s="66"/>
      <c r="L42" s="65"/>
      <c r="M42" s="66"/>
      <c r="N42" s="65"/>
      <c r="O42" s="66"/>
      <c r="P42" s="65"/>
      <c r="Q42" s="66"/>
      <c r="R42" s="65"/>
      <c r="S42" s="66"/>
      <c r="T42" s="67"/>
      <c r="U42" s="68"/>
      <c r="V42" s="65"/>
      <c r="W42" s="66"/>
      <c r="X42" s="116"/>
    </row>
  </sheetData>
  <sheetProtection selectLockedCells="1" selectUnlockedCells="1"/>
  <mergeCells count="62">
    <mergeCell ref="D1:D7"/>
    <mergeCell ref="F1:G1"/>
    <mergeCell ref="H1:I1"/>
    <mergeCell ref="J1:K1"/>
    <mergeCell ref="L1:M1"/>
    <mergeCell ref="N1:O1"/>
    <mergeCell ref="L2:M2"/>
    <mergeCell ref="N2:O2"/>
    <mergeCell ref="F5:G5"/>
    <mergeCell ref="H5:I5"/>
    <mergeCell ref="P1:Q1"/>
    <mergeCell ref="R1:S1"/>
    <mergeCell ref="T1:U1"/>
    <mergeCell ref="V1:W1"/>
    <mergeCell ref="X1:X7"/>
    <mergeCell ref="A2:A7"/>
    <mergeCell ref="B2:C7"/>
    <mergeCell ref="F2:G2"/>
    <mergeCell ref="H2:I2"/>
    <mergeCell ref="J2:K2"/>
    <mergeCell ref="P2:Q2"/>
    <mergeCell ref="R2:S2"/>
    <mergeCell ref="V2:W2"/>
    <mergeCell ref="F3:G3"/>
    <mergeCell ref="H3:I3"/>
    <mergeCell ref="J3:K3"/>
    <mergeCell ref="L3:M3"/>
    <mergeCell ref="N3:O3"/>
    <mergeCell ref="P3:Q3"/>
    <mergeCell ref="R3:S3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J5:K5"/>
    <mergeCell ref="L5:M5"/>
    <mergeCell ref="N5:O5"/>
    <mergeCell ref="P5:Q5"/>
    <mergeCell ref="R5:S5"/>
    <mergeCell ref="V5:W5"/>
    <mergeCell ref="T7:U7"/>
    <mergeCell ref="F6:G6"/>
    <mergeCell ref="H6:I6"/>
    <mergeCell ref="J6:K6"/>
    <mergeCell ref="L6:M6"/>
    <mergeCell ref="N6:O6"/>
    <mergeCell ref="P6:Q6"/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A33"/>
  <sheetViews>
    <sheetView showZeros="0" zoomScalePageLayoutView="0" workbookViewId="0" topLeftCell="A1">
      <pane xSplit="2" ySplit="7" topLeftCell="C8" activePane="bottomRight" state="frozen"/>
      <selection pane="topLeft" activeCell="AE31" sqref="AE31"/>
      <selection pane="topRight" activeCell="AE31" sqref="AE31"/>
      <selection pane="bottomLeft" activeCell="AE31" sqref="AE31"/>
      <selection pane="bottomRight" activeCell="AE31" sqref="AE3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1"/>
      <c r="B1" s="2" t="s">
        <v>0</v>
      </c>
      <c r="C1" s="2" t="s">
        <v>1</v>
      </c>
      <c r="D1" s="250" t="s">
        <v>2</v>
      </c>
      <c r="E1" s="3"/>
      <c r="F1" s="245" t="s">
        <v>3</v>
      </c>
      <c r="G1" s="245"/>
      <c r="H1" s="245" t="s">
        <v>161</v>
      </c>
      <c r="I1" s="245"/>
      <c r="J1" s="245" t="s">
        <v>5</v>
      </c>
      <c r="K1" s="245"/>
      <c r="L1" s="245" t="s">
        <v>162</v>
      </c>
      <c r="M1" s="245"/>
      <c r="N1" s="245" t="s">
        <v>7</v>
      </c>
      <c r="O1" s="245"/>
      <c r="P1" s="245" t="s">
        <v>8</v>
      </c>
      <c r="Q1" s="245"/>
      <c r="R1" s="246"/>
      <c r="S1" s="246"/>
      <c r="T1" s="245"/>
      <c r="U1" s="245"/>
      <c r="V1" s="245"/>
      <c r="W1" s="245"/>
      <c r="X1" s="252" t="s">
        <v>9</v>
      </c>
    </row>
    <row r="2" spans="1:24" ht="12.75" customHeight="1">
      <c r="A2" s="248"/>
      <c r="B2" s="249" t="s">
        <v>10</v>
      </c>
      <c r="C2" s="249"/>
      <c r="D2" s="250"/>
      <c r="E2" s="4">
        <v>9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5"/>
      <c r="U2" s="5"/>
      <c r="V2" s="244"/>
      <c r="W2" s="244"/>
      <c r="X2" s="252"/>
    </row>
    <row r="3" spans="1:24" ht="12.75" customHeight="1">
      <c r="A3" s="248"/>
      <c r="B3" s="249"/>
      <c r="C3" s="249"/>
      <c r="D3" s="250"/>
      <c r="E3" s="6">
        <v>11</v>
      </c>
      <c r="F3" s="243"/>
      <c r="G3" s="243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7"/>
      <c r="U3" s="7"/>
      <c r="V3" s="241"/>
      <c r="W3" s="241"/>
      <c r="X3" s="252"/>
    </row>
    <row r="4" spans="1:24" ht="12.75" customHeight="1">
      <c r="A4" s="248"/>
      <c r="B4" s="249"/>
      <c r="C4" s="249"/>
      <c r="D4" s="250"/>
      <c r="E4" s="6">
        <v>13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7"/>
      <c r="U4" s="7"/>
      <c r="V4" s="241"/>
      <c r="W4" s="241"/>
      <c r="X4" s="252"/>
    </row>
    <row r="5" spans="1:24" ht="12.75" customHeight="1">
      <c r="A5" s="248"/>
      <c r="B5" s="249"/>
      <c r="C5" s="249"/>
      <c r="D5" s="250"/>
      <c r="E5" s="6">
        <v>15</v>
      </c>
      <c r="F5" s="243"/>
      <c r="G5" s="243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7"/>
      <c r="U5" s="7"/>
      <c r="V5" s="241"/>
      <c r="W5" s="241"/>
      <c r="X5" s="252"/>
    </row>
    <row r="6" spans="1:24" ht="12.75" customHeight="1">
      <c r="A6" s="248"/>
      <c r="B6" s="249"/>
      <c r="C6" s="249"/>
      <c r="D6" s="250"/>
      <c r="E6" s="6">
        <v>17</v>
      </c>
      <c r="F6" s="243"/>
      <c r="G6" s="243"/>
      <c r="H6" s="241"/>
      <c r="I6" s="241"/>
      <c r="J6" s="241"/>
      <c r="K6" s="241"/>
      <c r="L6" s="241" t="s">
        <v>11</v>
      </c>
      <c r="M6" s="241"/>
      <c r="N6" s="241"/>
      <c r="O6" s="241"/>
      <c r="P6" s="241"/>
      <c r="Q6" s="241"/>
      <c r="R6" s="241"/>
      <c r="S6" s="241"/>
      <c r="T6" s="7"/>
      <c r="U6" s="7"/>
      <c r="V6" s="241"/>
      <c r="W6" s="241"/>
      <c r="X6" s="252"/>
    </row>
    <row r="7" spans="1:24" ht="12.75" customHeight="1">
      <c r="A7" s="248"/>
      <c r="B7" s="249"/>
      <c r="C7" s="249"/>
      <c r="D7" s="250"/>
      <c r="E7" s="8" t="s">
        <v>12</v>
      </c>
      <c r="F7" s="242"/>
      <c r="G7" s="242"/>
      <c r="H7" s="242"/>
      <c r="I7" s="242"/>
      <c r="J7" s="241"/>
      <c r="K7" s="241"/>
      <c r="L7" s="241" t="s">
        <v>13</v>
      </c>
      <c r="M7" s="241"/>
      <c r="N7" s="241"/>
      <c r="O7" s="241"/>
      <c r="P7" s="241"/>
      <c r="Q7" s="241"/>
      <c r="R7" s="241"/>
      <c r="S7" s="241"/>
      <c r="T7" s="253"/>
      <c r="U7" s="253"/>
      <c r="V7" s="253"/>
      <c r="W7" s="253"/>
      <c r="X7" s="252"/>
    </row>
    <row r="8" spans="1:27" s="192" customFormat="1" ht="29.25">
      <c r="A8" s="101"/>
      <c r="B8" s="102" t="s">
        <v>128</v>
      </c>
      <c r="C8" s="103"/>
      <c r="D8" s="70">
        <f aca="true" t="shared" si="0" ref="D8:D33">COUNTIF(F8:W8,"*)")</f>
        <v>0</v>
      </c>
      <c r="E8" s="71"/>
      <c r="F8" s="72" t="s">
        <v>15</v>
      </c>
      <c r="G8" s="73" t="s">
        <v>16</v>
      </c>
      <c r="H8" s="72" t="s">
        <v>15</v>
      </c>
      <c r="I8" s="73" t="s">
        <v>16</v>
      </c>
      <c r="J8" s="72" t="s">
        <v>15</v>
      </c>
      <c r="K8" s="73" t="s">
        <v>16</v>
      </c>
      <c r="L8" s="72" t="s">
        <v>15</v>
      </c>
      <c r="M8" s="73" t="s">
        <v>16</v>
      </c>
      <c r="N8" s="72" t="s">
        <v>15</v>
      </c>
      <c r="O8" s="73" t="s">
        <v>16</v>
      </c>
      <c r="P8" s="72" t="s">
        <v>15</v>
      </c>
      <c r="Q8" s="73" t="s">
        <v>16</v>
      </c>
      <c r="R8" s="72" t="s">
        <v>15</v>
      </c>
      <c r="S8" s="73" t="s">
        <v>16</v>
      </c>
      <c r="T8" s="74" t="s">
        <v>15</v>
      </c>
      <c r="U8" s="209" t="s">
        <v>16</v>
      </c>
      <c r="V8" s="72" t="s">
        <v>15</v>
      </c>
      <c r="W8" s="73" t="s">
        <v>16</v>
      </c>
      <c r="X8" s="71">
        <f>Z8+AA8</f>
        <v>0</v>
      </c>
      <c r="Z8" s="193"/>
      <c r="AA8" s="194"/>
    </row>
    <row r="9" spans="1:27" s="192" customFormat="1" ht="12.75">
      <c r="A9" s="17" t="s">
        <v>17</v>
      </c>
      <c r="B9" s="131" t="str">
        <f>'Cupwertung Gesamt'!B133</f>
        <v>Wimmer Carmen</v>
      </c>
      <c r="C9" s="38" t="str">
        <f>'Cupwertung Gesamt'!C133</f>
        <v>Bike Team Kaiser</v>
      </c>
      <c r="D9" s="105">
        <f t="shared" si="0"/>
        <v>1</v>
      </c>
      <c r="E9" s="76">
        <f>SUM(G9+I9+K9+M9+O9+Q9+S9+U9+W9)</f>
        <v>61</v>
      </c>
      <c r="F9" s="210">
        <f>'Cupwertung Gesamt'!F133</f>
        <v>1</v>
      </c>
      <c r="G9" s="196">
        <f>'Cupwertung Gesamt'!G133</f>
        <v>11</v>
      </c>
      <c r="H9" s="22">
        <f>'Cupwertung Gesamt'!H133</f>
        <v>6</v>
      </c>
      <c r="I9" s="196">
        <f>'Cupwertung Gesamt'!I133</f>
        <v>13</v>
      </c>
      <c r="J9" s="22">
        <f>'Cupwertung Gesamt'!J133</f>
        <v>7</v>
      </c>
      <c r="K9" s="196">
        <f>'Cupwertung Gesamt'!K133</f>
        <v>8</v>
      </c>
      <c r="L9" s="22">
        <f>'Cupwertung Gesamt'!L133</f>
        <v>2</v>
      </c>
      <c r="M9" s="196">
        <f>'Cupwertung Gesamt'!M133</f>
        <v>18</v>
      </c>
      <c r="N9" s="22">
        <f>'Cupwertung Gesamt'!N133</f>
        <v>1</v>
      </c>
      <c r="O9" s="196">
        <f>'Cupwertung Gesamt'!O133</f>
        <v>11</v>
      </c>
      <c r="P9" s="22" t="str">
        <f>'Cupwertung Gesamt'!P133</f>
        <v>4*)</v>
      </c>
      <c r="Q9" s="196">
        <f>'Cupwertung Gesamt'!Q133</f>
        <v>0</v>
      </c>
      <c r="R9" s="22">
        <f>'Cupwertung Gesamt'!R133</f>
        <v>0</v>
      </c>
      <c r="S9" s="196">
        <f>'Cupwertung Gesamt'!S133</f>
        <v>0</v>
      </c>
      <c r="T9" s="22"/>
      <c r="U9" s="196"/>
      <c r="V9" s="22"/>
      <c r="W9" s="196"/>
      <c r="X9" s="28">
        <f>'Cupwertung Gesamt'!X133</f>
        <v>6</v>
      </c>
      <c r="Z9" s="193"/>
      <c r="AA9" s="194"/>
    </row>
    <row r="10" spans="1:27" s="192" customFormat="1" ht="12.75">
      <c r="A10" s="17" t="s">
        <v>21</v>
      </c>
      <c r="B10" s="131" t="str">
        <f>'Cupwertung Gesamt'!B134</f>
        <v>Kastner Nina</v>
      </c>
      <c r="C10" s="38" t="str">
        <f>'Cupwertung Gesamt'!C134</f>
        <v>ÖAMTC Power Bike Team Windhaag</v>
      </c>
      <c r="D10" s="20">
        <f t="shared" si="0"/>
        <v>1</v>
      </c>
      <c r="E10" s="76">
        <f>SUM(G10+I10+K10+M10+O10+Q10+S10+U10+W10)</f>
        <v>45</v>
      </c>
      <c r="F10" s="29">
        <f>'Cupwertung Gesamt'!F134</f>
        <v>2</v>
      </c>
      <c r="G10" s="196">
        <f>'Cupwertung Gesamt'!G134</f>
        <v>9</v>
      </c>
      <c r="H10" s="29">
        <f>'Cupwertung Gesamt'!H134</f>
        <v>9</v>
      </c>
      <c r="I10" s="196">
        <f>'Cupwertung Gesamt'!I134</f>
        <v>10</v>
      </c>
      <c r="J10" s="29">
        <f>'Cupwertung Gesamt'!J134</f>
        <v>8</v>
      </c>
      <c r="K10" s="196">
        <f>'Cupwertung Gesamt'!K134</f>
        <v>7</v>
      </c>
      <c r="L10" s="29" t="str">
        <f>'Cupwertung Gesamt'!L134</f>
        <v>12*)</v>
      </c>
      <c r="M10" s="196">
        <f>'Cupwertung Gesamt'!M134</f>
        <v>0</v>
      </c>
      <c r="N10" s="29">
        <f>'Cupwertung Gesamt'!N134</f>
        <v>2</v>
      </c>
      <c r="O10" s="196">
        <f>'Cupwertung Gesamt'!O134</f>
        <v>9</v>
      </c>
      <c r="P10" s="29">
        <f>'Cupwertung Gesamt'!P134</f>
        <v>2</v>
      </c>
      <c r="Q10" s="196">
        <f>'Cupwertung Gesamt'!Q134</f>
        <v>10</v>
      </c>
      <c r="R10" s="29">
        <f>'Cupwertung Gesamt'!R134</f>
        <v>0</v>
      </c>
      <c r="S10" s="196">
        <f>'Cupwertung Gesamt'!S134</f>
        <v>0</v>
      </c>
      <c r="T10" s="29"/>
      <c r="U10" s="196"/>
      <c r="V10" s="29"/>
      <c r="W10" s="196"/>
      <c r="X10" s="35">
        <f>'Cupwertung Gesamt'!X134</f>
        <v>7</v>
      </c>
      <c r="Z10" s="193"/>
      <c r="AA10" s="194"/>
    </row>
    <row r="11" spans="1:27" s="192" customFormat="1" ht="12.75">
      <c r="A11" s="17" t="s">
        <v>24</v>
      </c>
      <c r="B11" s="131" t="str">
        <f>'Cupwertung Gesamt'!B135</f>
        <v>Wimmer Sigrid</v>
      </c>
      <c r="C11" s="38" t="str">
        <f>'Cupwertung Gesamt'!C135</f>
        <v>Bike Team Kaiser</v>
      </c>
      <c r="D11" s="20">
        <f t="shared" si="0"/>
        <v>1</v>
      </c>
      <c r="E11" s="76">
        <f>SUM(G11+I11+K11+M11+O11+Q11+S11+U11+W11)</f>
        <v>14</v>
      </c>
      <c r="F11" s="29">
        <f>'Cupwertung Gesamt'!F135</f>
        <v>3</v>
      </c>
      <c r="G11" s="196">
        <f>'Cupwertung Gesamt'!G135</f>
        <v>7</v>
      </c>
      <c r="H11" s="29" t="str">
        <f>'Cupwertung Gesamt'!H135</f>
        <v>*)</v>
      </c>
      <c r="I11" s="196">
        <f>'Cupwertung Gesamt'!I135</f>
        <v>0</v>
      </c>
      <c r="J11" s="29" t="str">
        <f>'Cupwertung Gesamt'!J135</f>
        <v>x</v>
      </c>
      <c r="K11" s="196">
        <f>'Cupwertung Gesamt'!K135</f>
        <v>0</v>
      </c>
      <c r="L11" s="29" t="str">
        <f>'Cupwertung Gesamt'!L135</f>
        <v>x</v>
      </c>
      <c r="M11" s="196">
        <f>'Cupwertung Gesamt'!M135</f>
        <v>0</v>
      </c>
      <c r="N11" s="29">
        <f>'Cupwertung Gesamt'!N135</f>
        <v>3</v>
      </c>
      <c r="O11" s="196">
        <f>'Cupwertung Gesamt'!O135</f>
        <v>7</v>
      </c>
      <c r="P11" s="29" t="str">
        <f>'Cupwertung Gesamt'!P135</f>
        <v>x</v>
      </c>
      <c r="Q11" s="196">
        <f>'Cupwertung Gesamt'!Q135</f>
        <v>0</v>
      </c>
      <c r="R11" s="29">
        <f>'Cupwertung Gesamt'!R135</f>
        <v>0</v>
      </c>
      <c r="S11" s="196">
        <f>'Cupwertung Gesamt'!S135</f>
        <v>0</v>
      </c>
      <c r="T11" s="29"/>
      <c r="U11" s="196"/>
      <c r="V11" s="29"/>
      <c r="W11" s="196"/>
      <c r="X11" s="35">
        <f>'Cupwertung Gesamt'!X135</f>
        <v>0</v>
      </c>
      <c r="Z11" s="193"/>
      <c r="AA11" s="194"/>
    </row>
    <row r="12" spans="1:27" s="192" customFormat="1" ht="12.75">
      <c r="A12" s="17" t="s">
        <v>27</v>
      </c>
      <c r="B12" s="131" t="str">
        <f>'Cupwertung Gesamt'!B136</f>
        <v>Bramel Marlies</v>
      </c>
      <c r="C12" s="38" t="str">
        <f>'Cupwertung Gesamt'!C136</f>
        <v>Bike Team Kaiser</v>
      </c>
      <c r="D12" s="20">
        <f t="shared" si="0"/>
        <v>1</v>
      </c>
      <c r="E12" s="76">
        <f>SUM(G12+I12+K12+M12+O12+Q12+S12+U12+W12)</f>
        <v>8</v>
      </c>
      <c r="F12" s="195" t="str">
        <f>'Cupwertung Gesamt'!F136</f>
        <v>*)</v>
      </c>
      <c r="G12" s="196">
        <f>'Cupwertung Gesamt'!G136</f>
        <v>0</v>
      </c>
      <c r="H12" s="37" t="str">
        <f>'Cupwertung Gesamt'!H136</f>
        <v>x</v>
      </c>
      <c r="I12" s="196">
        <f>'Cupwertung Gesamt'!I136</f>
        <v>0</v>
      </c>
      <c r="J12" s="37" t="str">
        <f>'Cupwertung Gesamt'!J136</f>
        <v>x</v>
      </c>
      <c r="K12" s="196">
        <f>'Cupwertung Gesamt'!K136</f>
        <v>0</v>
      </c>
      <c r="L12" s="37" t="str">
        <f>'Cupwertung Gesamt'!L136</f>
        <v>x</v>
      </c>
      <c r="M12" s="196">
        <f>'Cupwertung Gesamt'!M136</f>
        <v>0</v>
      </c>
      <c r="N12" s="37" t="str">
        <f>'Cupwertung Gesamt'!N136</f>
        <v>x</v>
      </c>
      <c r="O12" s="196">
        <f>'Cupwertung Gesamt'!O136</f>
        <v>0</v>
      </c>
      <c r="P12" s="37">
        <f>'Cupwertung Gesamt'!P136</f>
        <v>3</v>
      </c>
      <c r="Q12" s="196">
        <f>'Cupwertung Gesamt'!Q136</f>
        <v>8</v>
      </c>
      <c r="R12" s="37">
        <f>'Cupwertung Gesamt'!R136</f>
        <v>0</v>
      </c>
      <c r="S12" s="196">
        <f>'Cupwertung Gesamt'!S136</f>
        <v>0</v>
      </c>
      <c r="T12" s="37"/>
      <c r="U12" s="196"/>
      <c r="V12" s="37"/>
      <c r="W12" s="196"/>
      <c r="X12" s="35">
        <f>'Cupwertung Gesamt'!X136</f>
        <v>0</v>
      </c>
      <c r="Z12" s="193"/>
      <c r="AA12" s="194"/>
    </row>
    <row r="13" spans="1:27" s="192" customFormat="1" ht="12.75">
      <c r="A13" s="44"/>
      <c r="B13" s="134"/>
      <c r="C13" s="107"/>
      <c r="D13" s="46">
        <f t="shared" si="0"/>
        <v>0</v>
      </c>
      <c r="E13" s="47">
        <f>SUM(G13+I13+K13+M13+O13+Q13+S13+W13)</f>
        <v>0</v>
      </c>
      <c r="F13" s="81"/>
      <c r="G13" s="108"/>
      <c r="H13" s="81"/>
      <c r="I13" s="108"/>
      <c r="J13" s="81"/>
      <c r="K13" s="108"/>
      <c r="L13" s="81"/>
      <c r="M13" s="108"/>
      <c r="N13" s="81"/>
      <c r="O13" s="108"/>
      <c r="P13" s="81"/>
      <c r="Q13" s="108"/>
      <c r="R13" s="81"/>
      <c r="S13" s="108"/>
      <c r="T13" s="117"/>
      <c r="U13" s="118"/>
      <c r="V13" s="81"/>
      <c r="W13" s="108"/>
      <c r="X13" s="47"/>
      <c r="Z13" s="193"/>
      <c r="AA13" s="194"/>
    </row>
    <row r="14" spans="1:27" s="192" customFormat="1" ht="12.75">
      <c r="A14" s="17" t="s">
        <v>17</v>
      </c>
      <c r="B14" s="131" t="str">
        <f>'Cupwertung Gesamt'!B138</f>
        <v>Kneidinger David</v>
      </c>
      <c r="C14" s="38" t="str">
        <f>'Cupwertung Gesamt'!C138</f>
        <v>RC ARBÖ ANF Mazda Eder Walding</v>
      </c>
      <c r="D14" s="20">
        <f t="shared" si="0"/>
        <v>1</v>
      </c>
      <c r="E14" s="35">
        <f aca="true" t="shared" si="1" ref="E14:E27">SUM(G14+I14+K14+M14+O14+Q14+S14+U14+W14)</f>
        <v>60</v>
      </c>
      <c r="F14" s="202">
        <f>'Cupwertung Gesamt'!F138</f>
        <v>2</v>
      </c>
      <c r="G14" s="203">
        <f>'Cupwertung Gesamt'!G138</f>
        <v>10</v>
      </c>
      <c r="H14" s="202">
        <f>'Cupwertung Gesamt'!H138</f>
        <v>12</v>
      </c>
      <c r="I14" s="203">
        <f>'Cupwertung Gesamt'!I138</f>
        <v>7</v>
      </c>
      <c r="J14" s="202" t="str">
        <f>'Cupwertung Gesamt'!J138</f>
        <v>*)</v>
      </c>
      <c r="K14" s="203">
        <f>'Cupwertung Gesamt'!K138</f>
        <v>0</v>
      </c>
      <c r="L14" s="202">
        <f>'Cupwertung Gesamt'!L138</f>
        <v>3</v>
      </c>
      <c r="M14" s="203">
        <f>'Cupwertung Gesamt'!M138</f>
        <v>16</v>
      </c>
      <c r="N14" s="202">
        <f>'Cupwertung Gesamt'!N138</f>
        <v>3</v>
      </c>
      <c r="O14" s="203">
        <f>'Cupwertung Gesamt'!O138</f>
        <v>12</v>
      </c>
      <c r="P14" s="202">
        <f>'Cupwertung Gesamt'!P138</f>
        <v>1</v>
      </c>
      <c r="Q14" s="203">
        <f>'Cupwertung Gesamt'!Q138</f>
        <v>15</v>
      </c>
      <c r="R14" s="202">
        <f>'Cupwertung Gesamt'!R138</f>
        <v>0</v>
      </c>
      <c r="S14" s="203">
        <f>'Cupwertung Gesamt'!S138</f>
        <v>0</v>
      </c>
      <c r="T14" s="202"/>
      <c r="U14" s="203"/>
      <c r="V14" s="202"/>
      <c r="W14" s="203"/>
      <c r="X14" s="35">
        <f>'Cupwertung Gesamt'!X138</f>
        <v>0</v>
      </c>
      <c r="Z14" s="193"/>
      <c r="AA14" s="194"/>
    </row>
    <row r="15" spans="1:27" s="192" customFormat="1" ht="12.75">
      <c r="A15" s="17" t="s">
        <v>21</v>
      </c>
      <c r="B15" s="131" t="str">
        <f>'Cupwertung Gesamt'!B139</f>
        <v>Leitner Julian</v>
      </c>
      <c r="C15" s="38" t="str">
        <f>'Cupwertung Gesamt'!C139</f>
        <v>Bike Team Kaiser</v>
      </c>
      <c r="D15" s="20">
        <f t="shared" si="0"/>
        <v>1</v>
      </c>
      <c r="E15" s="35">
        <f t="shared" si="1"/>
        <v>56</v>
      </c>
      <c r="F15" s="202" t="str">
        <f>'Cupwertung Gesamt'!F139</f>
        <v>*)</v>
      </c>
      <c r="G15" s="203">
        <f>'Cupwertung Gesamt'!G139</f>
        <v>0</v>
      </c>
      <c r="H15" s="202">
        <f>'Cupwertung Gesamt'!H139</f>
        <v>8</v>
      </c>
      <c r="I15" s="203">
        <f>'Cupwertung Gesamt'!I139</f>
        <v>11</v>
      </c>
      <c r="J15" s="202">
        <f>'Cupwertung Gesamt'!J139</f>
        <v>7</v>
      </c>
      <c r="K15" s="203">
        <f>'Cupwertung Gesamt'!K139</f>
        <v>12</v>
      </c>
      <c r="L15" s="202">
        <f>'Cupwertung Gesamt'!L139</f>
        <v>9</v>
      </c>
      <c r="M15" s="203">
        <f>'Cupwertung Gesamt'!M139</f>
        <v>10</v>
      </c>
      <c r="N15" s="202">
        <f>'Cupwertung Gesamt'!N139</f>
        <v>2</v>
      </c>
      <c r="O15" s="203">
        <f>'Cupwertung Gesamt'!O139</f>
        <v>14</v>
      </c>
      <c r="P15" s="202">
        <f>'Cupwertung Gesamt'!P139</f>
        <v>4</v>
      </c>
      <c r="Q15" s="203">
        <f>'Cupwertung Gesamt'!Q139</f>
        <v>9</v>
      </c>
      <c r="R15" s="202">
        <f>'Cupwertung Gesamt'!R139</f>
        <v>0</v>
      </c>
      <c r="S15" s="203">
        <f>'Cupwertung Gesamt'!S139</f>
        <v>0</v>
      </c>
      <c r="T15" s="202"/>
      <c r="U15" s="203"/>
      <c r="V15" s="202"/>
      <c r="W15" s="203"/>
      <c r="X15" s="35">
        <f>'Cupwertung Gesamt'!X139</f>
        <v>0</v>
      </c>
      <c r="Z15" s="193"/>
      <c r="AA15" s="194"/>
    </row>
    <row r="16" spans="1:27" s="192" customFormat="1" ht="12.75">
      <c r="A16" s="17" t="s">
        <v>24</v>
      </c>
      <c r="B16" s="131" t="str">
        <f>'Cupwertung Gesamt'!B140</f>
        <v>Körner Daniel</v>
      </c>
      <c r="C16" s="38" t="str">
        <f>'Cupwertung Gesamt'!C140</f>
        <v>RC ARBÖ ANF Mazda Eder Walding</v>
      </c>
      <c r="D16" s="20">
        <f t="shared" si="0"/>
        <v>1</v>
      </c>
      <c r="E16" s="35">
        <f t="shared" si="1"/>
        <v>45</v>
      </c>
      <c r="F16" s="202">
        <f>'Cupwertung Gesamt'!F140</f>
        <v>4</v>
      </c>
      <c r="G16" s="203">
        <f>'Cupwertung Gesamt'!G140</f>
        <v>6</v>
      </c>
      <c r="H16" s="202">
        <f>'Cupwertung Gesamt'!H140</f>
        <v>14</v>
      </c>
      <c r="I16" s="203">
        <f>'Cupwertung Gesamt'!I140</f>
        <v>5</v>
      </c>
      <c r="J16" s="202">
        <f>'Cupwertung Gesamt'!J140</f>
        <v>9</v>
      </c>
      <c r="K16" s="203">
        <f>'Cupwertung Gesamt'!K140</f>
        <v>10</v>
      </c>
      <c r="L16" s="202">
        <f>'Cupwertung Gesamt'!L140</f>
        <v>5</v>
      </c>
      <c r="M16" s="203">
        <f>'Cupwertung Gesamt'!M140</f>
        <v>14</v>
      </c>
      <c r="N16" s="202">
        <f>'Cupwertung Gesamt'!N140</f>
        <v>5</v>
      </c>
      <c r="O16" s="203">
        <f>'Cupwertung Gesamt'!O140</f>
        <v>10</v>
      </c>
      <c r="P16" s="202" t="str">
        <f>'Cupwertung Gesamt'!P140</f>
        <v>*)</v>
      </c>
      <c r="Q16" s="203">
        <f>'Cupwertung Gesamt'!Q140</f>
        <v>0</v>
      </c>
      <c r="R16" s="202">
        <f>'Cupwertung Gesamt'!R140</f>
        <v>0</v>
      </c>
      <c r="S16" s="203">
        <f>'Cupwertung Gesamt'!S140</f>
        <v>0</v>
      </c>
      <c r="T16" s="202"/>
      <c r="U16" s="203"/>
      <c r="V16" s="202"/>
      <c r="W16" s="203"/>
      <c r="X16" s="35">
        <f>'Cupwertung Gesamt'!X140</f>
        <v>0</v>
      </c>
      <c r="Z16" s="193"/>
      <c r="AA16" s="194"/>
    </row>
    <row r="17" spans="1:27" s="192" customFormat="1" ht="12.75">
      <c r="A17" s="17" t="s">
        <v>27</v>
      </c>
      <c r="B17" s="131" t="str">
        <f>'Cupwertung Gesamt'!B141</f>
        <v>Aistleitner Christian</v>
      </c>
      <c r="C17" s="38" t="str">
        <f>'Cupwertung Gesamt'!C141</f>
        <v>Genesis MTB Racing Team</v>
      </c>
      <c r="D17" s="20">
        <f t="shared" si="0"/>
        <v>1</v>
      </c>
      <c r="E17" s="35">
        <f t="shared" si="1"/>
        <v>42</v>
      </c>
      <c r="F17" s="202" t="str">
        <f>'Cupwertung Gesamt'!F141</f>
        <v>*)</v>
      </c>
      <c r="G17" s="203">
        <f>'Cupwertung Gesamt'!G141</f>
        <v>0</v>
      </c>
      <c r="H17" s="202">
        <f>'Cupwertung Gesamt'!H141</f>
        <v>3</v>
      </c>
      <c r="I17" s="203">
        <f>'Cupwertung Gesamt'!I141</f>
        <v>16</v>
      </c>
      <c r="J17" s="202" t="str">
        <f>'Cupwertung Gesamt'!J141</f>
        <v>x</v>
      </c>
      <c r="K17" s="203">
        <f>'Cupwertung Gesamt'!K141</f>
        <v>0</v>
      </c>
      <c r="L17" s="202">
        <f>'Cupwertung Gesamt'!L141</f>
        <v>6</v>
      </c>
      <c r="M17" s="203">
        <f>'Cupwertung Gesamt'!M141</f>
        <v>13</v>
      </c>
      <c r="N17" s="202" t="str">
        <f>'Cupwertung Gesamt'!N141</f>
        <v>x</v>
      </c>
      <c r="O17" s="203">
        <f>'Cupwertung Gesamt'!O141</f>
        <v>0</v>
      </c>
      <c r="P17" s="202">
        <f>'Cupwertung Gesamt'!P141</f>
        <v>2</v>
      </c>
      <c r="Q17" s="203">
        <f>'Cupwertung Gesamt'!Q141</f>
        <v>13</v>
      </c>
      <c r="R17" s="202">
        <f>'Cupwertung Gesamt'!R141</f>
        <v>0</v>
      </c>
      <c r="S17" s="203">
        <f>'Cupwertung Gesamt'!S141</f>
        <v>0</v>
      </c>
      <c r="T17" s="202"/>
      <c r="U17" s="203"/>
      <c r="V17" s="202"/>
      <c r="W17" s="203"/>
      <c r="X17" s="35">
        <f>'Cupwertung Gesamt'!X141</f>
        <v>0</v>
      </c>
      <c r="Z17" s="193"/>
      <c r="AA17" s="194"/>
    </row>
    <row r="18" spans="1:27" s="192" customFormat="1" ht="12.75">
      <c r="A18" s="17" t="s">
        <v>28</v>
      </c>
      <c r="B18" s="131" t="str">
        <f>'Cupwertung Gesamt'!B142</f>
        <v>Hametner Patrick</v>
      </c>
      <c r="C18" s="38" t="str">
        <f>'Cupwertung Gesamt'!C142</f>
        <v>RC ARBÖ ANF Mazda Eder Walding</v>
      </c>
      <c r="D18" s="20">
        <f t="shared" si="0"/>
        <v>1</v>
      </c>
      <c r="E18" s="35">
        <f t="shared" si="1"/>
        <v>40</v>
      </c>
      <c r="F18" s="202" t="str">
        <f>'Cupwertung Gesamt'!F142</f>
        <v>*)</v>
      </c>
      <c r="G18" s="203">
        <f>'Cupwertung Gesamt'!G142</f>
        <v>0</v>
      </c>
      <c r="H18" s="202" t="str">
        <f>'Cupwertung Gesamt'!H142</f>
        <v>x</v>
      </c>
      <c r="I18" s="203">
        <f>'Cupwertung Gesamt'!I142</f>
        <v>0</v>
      </c>
      <c r="J18" s="202" t="str">
        <f>'Cupwertung Gesamt'!J142</f>
        <v>x</v>
      </c>
      <c r="K18" s="203">
        <f>'Cupwertung Gesamt'!K142</f>
        <v>0</v>
      </c>
      <c r="L18" s="202">
        <f>'Cupwertung Gesamt'!L142</f>
        <v>2</v>
      </c>
      <c r="M18" s="203">
        <f>'Cupwertung Gesamt'!M142</f>
        <v>18</v>
      </c>
      <c r="N18" s="202">
        <f>'Cupwertung Gesamt'!N142</f>
        <v>4</v>
      </c>
      <c r="O18" s="203">
        <f>'Cupwertung Gesamt'!O142</f>
        <v>11</v>
      </c>
      <c r="P18" s="202">
        <f>'Cupwertung Gesamt'!P142</f>
        <v>3</v>
      </c>
      <c r="Q18" s="203">
        <f>'Cupwertung Gesamt'!Q142</f>
        <v>11</v>
      </c>
      <c r="R18" s="202">
        <f>'Cupwertung Gesamt'!R142</f>
        <v>0</v>
      </c>
      <c r="S18" s="203">
        <f>'Cupwertung Gesamt'!S142</f>
        <v>0</v>
      </c>
      <c r="T18" s="202"/>
      <c r="U18" s="203"/>
      <c r="V18" s="202"/>
      <c r="W18" s="203"/>
      <c r="X18" s="35">
        <f>'Cupwertung Gesamt'!X142</f>
        <v>0</v>
      </c>
      <c r="Z18" s="193"/>
      <c r="AA18" s="194"/>
    </row>
    <row r="19" spans="1:27" s="192" customFormat="1" ht="12.75">
      <c r="A19" s="17" t="s">
        <v>29</v>
      </c>
      <c r="B19" s="131" t="str">
        <f>'Cupwertung Gesamt'!B143</f>
        <v>Kleeberger Pascal</v>
      </c>
      <c r="C19" s="38" t="str">
        <f>'Cupwertung Gesamt'!C143</f>
        <v>Bike Team Kaiser</v>
      </c>
      <c r="D19" s="20">
        <f t="shared" si="0"/>
        <v>1</v>
      </c>
      <c r="E19" s="35">
        <f t="shared" si="1"/>
        <v>25</v>
      </c>
      <c r="F19" s="202" t="str">
        <f>'Cupwertung Gesamt'!F143</f>
        <v>*)</v>
      </c>
      <c r="G19" s="203">
        <f>'Cupwertung Gesamt'!G143</f>
        <v>0</v>
      </c>
      <c r="H19" s="202">
        <f>'Cupwertung Gesamt'!H143</f>
        <v>11</v>
      </c>
      <c r="I19" s="203">
        <f>'Cupwertung Gesamt'!I143</f>
        <v>8</v>
      </c>
      <c r="J19" s="202" t="str">
        <f>'Cupwertung Gesamt'!J143</f>
        <v>x</v>
      </c>
      <c r="K19" s="203">
        <f>'Cupwertung Gesamt'!K143</f>
        <v>0</v>
      </c>
      <c r="L19" s="202" t="str">
        <f>'Cupwertung Gesamt'!L143</f>
        <v>x</v>
      </c>
      <c r="M19" s="203">
        <f>'Cupwertung Gesamt'!M143</f>
        <v>0</v>
      </c>
      <c r="N19" s="202">
        <f>'Cupwertung Gesamt'!N143</f>
        <v>6</v>
      </c>
      <c r="O19" s="203">
        <f>'Cupwertung Gesamt'!O143</f>
        <v>9</v>
      </c>
      <c r="P19" s="202">
        <f>'Cupwertung Gesamt'!P143</f>
        <v>5</v>
      </c>
      <c r="Q19" s="203">
        <f>'Cupwertung Gesamt'!Q143</f>
        <v>8</v>
      </c>
      <c r="R19" s="202">
        <f>'Cupwertung Gesamt'!R143</f>
        <v>0</v>
      </c>
      <c r="S19" s="203">
        <f>'Cupwertung Gesamt'!S143</f>
        <v>0</v>
      </c>
      <c r="T19" s="202"/>
      <c r="U19" s="203"/>
      <c r="V19" s="202"/>
      <c r="W19" s="203"/>
      <c r="X19" s="35">
        <f>'Cupwertung Gesamt'!X143</f>
        <v>0</v>
      </c>
      <c r="Z19" s="193"/>
      <c r="AA19" s="194"/>
    </row>
    <row r="20" spans="1:27" s="192" customFormat="1" ht="12.75">
      <c r="A20" s="17" t="s">
        <v>30</v>
      </c>
      <c r="B20" s="131" t="str">
        <f>'Cupwertung Gesamt'!B144</f>
        <v>Hochstöger Daniel</v>
      </c>
      <c r="C20" s="18" t="s">
        <v>154</v>
      </c>
      <c r="D20" s="20">
        <f t="shared" si="0"/>
        <v>1</v>
      </c>
      <c r="E20" s="35">
        <f t="shared" si="1"/>
        <v>19</v>
      </c>
      <c r="F20" s="202">
        <f>'Cupwertung Gesamt'!F144</f>
        <v>3</v>
      </c>
      <c r="G20" s="203">
        <f>'Cupwertung Gesamt'!G144</f>
        <v>8</v>
      </c>
      <c r="H20" s="202">
        <f>'Cupwertung Gesamt'!H144</f>
        <v>15</v>
      </c>
      <c r="I20" s="203">
        <f>'Cupwertung Gesamt'!I144</f>
        <v>4</v>
      </c>
      <c r="J20" s="202" t="str">
        <f>'Cupwertung Gesamt'!J144</f>
        <v>*)</v>
      </c>
      <c r="K20" s="203">
        <f>'Cupwertung Gesamt'!K144</f>
        <v>0</v>
      </c>
      <c r="L20" s="202" t="str">
        <f>'Cupwertung Gesamt'!L144</f>
        <v>x</v>
      </c>
      <c r="M20" s="203">
        <f>'Cupwertung Gesamt'!M144</f>
        <v>0</v>
      </c>
      <c r="N20" s="202" t="str">
        <f>'Cupwertung Gesamt'!N144</f>
        <v>x</v>
      </c>
      <c r="O20" s="203">
        <f>'Cupwertung Gesamt'!O144</f>
        <v>0</v>
      </c>
      <c r="P20" s="202">
        <f>'Cupwertung Gesamt'!P144</f>
        <v>6</v>
      </c>
      <c r="Q20" s="203">
        <f>'Cupwertung Gesamt'!Q144</f>
        <v>7</v>
      </c>
      <c r="R20" s="202">
        <f>'Cupwertung Gesamt'!R144</f>
        <v>0</v>
      </c>
      <c r="S20" s="203">
        <f>'Cupwertung Gesamt'!S144</f>
        <v>0</v>
      </c>
      <c r="T20" s="202"/>
      <c r="U20" s="203"/>
      <c r="V20" s="202"/>
      <c r="W20" s="203"/>
      <c r="X20" s="35">
        <f>'Cupwertung Gesamt'!X144</f>
        <v>0</v>
      </c>
      <c r="Z20" s="193"/>
      <c r="AA20" s="194"/>
    </row>
    <row r="21" spans="1:27" s="192" customFormat="1" ht="12.75">
      <c r="A21" s="17" t="s">
        <v>38</v>
      </c>
      <c r="B21" s="131" t="str">
        <f>'Cupwertung Gesamt'!B145</f>
        <v>Kaar Alexander</v>
      </c>
      <c r="C21" s="38" t="str">
        <f>'Cupwertung Gesamt'!C145</f>
        <v>RCN Rochelt Niederneukirchen</v>
      </c>
      <c r="D21" s="20">
        <f t="shared" si="0"/>
        <v>1</v>
      </c>
      <c r="E21" s="35">
        <f t="shared" si="1"/>
        <v>18</v>
      </c>
      <c r="F21" s="202">
        <f>'Cupwertung Gesamt'!F145</f>
        <v>1</v>
      </c>
      <c r="G21" s="203">
        <f>'Cupwertung Gesamt'!G145</f>
        <v>12</v>
      </c>
      <c r="H21" s="202">
        <f>'Cupwertung Gesamt'!H145</f>
        <v>13</v>
      </c>
      <c r="I21" s="203">
        <f>'Cupwertung Gesamt'!I145</f>
        <v>6</v>
      </c>
      <c r="J21" s="202" t="str">
        <f>'Cupwertung Gesamt'!J145</f>
        <v>*)</v>
      </c>
      <c r="K21" s="203">
        <f>'Cupwertung Gesamt'!K145</f>
        <v>0</v>
      </c>
      <c r="L21" s="202" t="str">
        <f>'Cupwertung Gesamt'!L145</f>
        <v>x</v>
      </c>
      <c r="M21" s="203">
        <f>'Cupwertung Gesamt'!M145</f>
        <v>0</v>
      </c>
      <c r="N21" s="202" t="str">
        <f>'Cupwertung Gesamt'!N145</f>
        <v>x</v>
      </c>
      <c r="O21" s="203">
        <f>'Cupwertung Gesamt'!O145</f>
        <v>0</v>
      </c>
      <c r="P21" s="202" t="str">
        <f>'Cupwertung Gesamt'!P145</f>
        <v>x</v>
      </c>
      <c r="Q21" s="203">
        <f>'Cupwertung Gesamt'!Q145</f>
        <v>0</v>
      </c>
      <c r="R21" s="202">
        <f>'Cupwertung Gesamt'!R145</f>
        <v>0</v>
      </c>
      <c r="S21" s="203">
        <f>'Cupwertung Gesamt'!S145</f>
        <v>0</v>
      </c>
      <c r="T21" s="202"/>
      <c r="U21" s="203"/>
      <c r="V21" s="202"/>
      <c r="W21" s="203"/>
      <c r="X21" s="35">
        <f>'Cupwertung Gesamt'!X145</f>
        <v>0</v>
      </c>
      <c r="Z21" s="193"/>
      <c r="AA21" s="194"/>
    </row>
    <row r="22" spans="1:27" s="192" customFormat="1" ht="12.75">
      <c r="A22" s="17" t="s">
        <v>41</v>
      </c>
      <c r="B22" s="131" t="str">
        <f>'Cupwertung Gesamt'!B146</f>
        <v>Neururer Thomas</v>
      </c>
      <c r="C22" s="38" t="str">
        <f>'Cupwertung Gesamt'!C146</f>
        <v>ÖAMTC Power Bike Team Windhaag</v>
      </c>
      <c r="D22" s="20">
        <f t="shared" si="0"/>
        <v>1</v>
      </c>
      <c r="E22" s="35">
        <f t="shared" si="1"/>
        <v>18</v>
      </c>
      <c r="F22" s="202" t="str">
        <f>'Cupwertung Gesamt'!F146</f>
        <v>*)</v>
      </c>
      <c r="G22" s="203">
        <f>'Cupwertung Gesamt'!G146</f>
        <v>0</v>
      </c>
      <c r="H22" s="202">
        <f>'Cupwertung Gesamt'!H146</f>
        <v>20</v>
      </c>
      <c r="I22" s="203">
        <f>'Cupwertung Gesamt'!I146</f>
        <v>1</v>
      </c>
      <c r="J22" s="202">
        <f>'Cupwertung Gesamt'!J146</f>
        <v>10</v>
      </c>
      <c r="K22" s="203">
        <f>'Cupwertung Gesamt'!K146</f>
        <v>9</v>
      </c>
      <c r="L22" s="202" t="str">
        <f>'Cupwertung Gesamt'!L146</f>
        <v>x</v>
      </c>
      <c r="M22" s="203">
        <f>'Cupwertung Gesamt'!M146</f>
        <v>0</v>
      </c>
      <c r="N22" s="202">
        <f>'Cupwertung Gesamt'!N146</f>
        <v>7</v>
      </c>
      <c r="O22" s="203">
        <f>'Cupwertung Gesamt'!O146</f>
        <v>8</v>
      </c>
      <c r="P22" s="202" t="str">
        <f>'Cupwertung Gesamt'!P146</f>
        <v>x</v>
      </c>
      <c r="Q22" s="203">
        <f>'Cupwertung Gesamt'!Q146</f>
        <v>0</v>
      </c>
      <c r="R22" s="202">
        <f>'Cupwertung Gesamt'!R146</f>
        <v>0</v>
      </c>
      <c r="S22" s="203">
        <f>'Cupwertung Gesamt'!S146</f>
        <v>0</v>
      </c>
      <c r="T22" s="202"/>
      <c r="U22" s="203"/>
      <c r="V22" s="202"/>
      <c r="W22" s="203"/>
      <c r="X22" s="35">
        <f>'Cupwertung Gesamt'!X146</f>
        <v>0</v>
      </c>
      <c r="Z22" s="193"/>
      <c r="AA22" s="194"/>
    </row>
    <row r="23" spans="1:27" s="192" customFormat="1" ht="12.75">
      <c r="A23" s="17" t="s">
        <v>43</v>
      </c>
      <c r="B23" s="131" t="str">
        <f>'Cupwertung Gesamt'!B147</f>
        <v>Bramel Julian</v>
      </c>
      <c r="C23" s="38" t="str">
        <f>'Cupwertung Gesamt'!C147</f>
        <v>Bike Team Kaiser</v>
      </c>
      <c r="D23" s="20">
        <f t="shared" si="0"/>
        <v>1</v>
      </c>
      <c r="E23" s="35">
        <f t="shared" si="1"/>
        <v>15</v>
      </c>
      <c r="F23" s="202" t="str">
        <f>'Cupwertung Gesamt'!F147</f>
        <v>*)</v>
      </c>
      <c r="G23" s="203">
        <f>'Cupwertung Gesamt'!G147</f>
        <v>0</v>
      </c>
      <c r="H23" s="202">
        <f>'Cupwertung Gesamt'!H147</f>
        <v>21</v>
      </c>
      <c r="I23" s="203">
        <f>'Cupwertung Gesamt'!I147</f>
        <v>0</v>
      </c>
      <c r="J23" s="202">
        <f>'Cupwertung Gesamt'!J147</f>
        <v>11</v>
      </c>
      <c r="K23" s="203">
        <f>'Cupwertung Gesamt'!K147</f>
        <v>8</v>
      </c>
      <c r="L23" s="202" t="str">
        <f>'Cupwertung Gesamt'!L147</f>
        <v>x</v>
      </c>
      <c r="M23" s="203">
        <f>'Cupwertung Gesamt'!M147</f>
        <v>0</v>
      </c>
      <c r="N23" s="202">
        <f>'Cupwertung Gesamt'!N147</f>
        <v>8</v>
      </c>
      <c r="O23" s="203">
        <f>'Cupwertung Gesamt'!O147</f>
        <v>7</v>
      </c>
      <c r="P23" s="202" t="str">
        <f>'Cupwertung Gesamt'!P147</f>
        <v>x</v>
      </c>
      <c r="Q23" s="203">
        <f>'Cupwertung Gesamt'!Q147</f>
        <v>0</v>
      </c>
      <c r="R23" s="202">
        <f>'Cupwertung Gesamt'!R147</f>
        <v>0</v>
      </c>
      <c r="S23" s="203">
        <f>'Cupwertung Gesamt'!S147</f>
        <v>0</v>
      </c>
      <c r="T23" s="202"/>
      <c r="U23" s="203"/>
      <c r="V23" s="202"/>
      <c r="W23" s="203"/>
      <c r="X23" s="35">
        <f>'Cupwertung Gesamt'!X147</f>
        <v>0</v>
      </c>
      <c r="Z23" s="193"/>
      <c r="AA23" s="194"/>
    </row>
    <row r="24" spans="1:27" s="192" customFormat="1" ht="12.75">
      <c r="A24" s="17" t="s">
        <v>46</v>
      </c>
      <c r="B24" s="131" t="str">
        <f>'Cupwertung Gesamt'!B148</f>
        <v>Kaufmann Andreas</v>
      </c>
      <c r="C24" s="38" t="str">
        <f>'Cupwertung Gesamt'!C148</f>
        <v>RCN Rochelt Niederneukirchen</v>
      </c>
      <c r="D24" s="20">
        <f t="shared" si="0"/>
        <v>1</v>
      </c>
      <c r="E24" s="35">
        <f t="shared" si="1"/>
        <v>6</v>
      </c>
      <c r="F24" s="202" t="str">
        <f>'Cupwertung Gesamt'!F148</f>
        <v>*)</v>
      </c>
      <c r="G24" s="203">
        <f>'Cupwertung Gesamt'!G148</f>
        <v>0</v>
      </c>
      <c r="H24" s="202">
        <f>'Cupwertung Gesamt'!H148</f>
        <v>22</v>
      </c>
      <c r="I24" s="203">
        <f>'Cupwertung Gesamt'!I148</f>
        <v>0</v>
      </c>
      <c r="J24" s="202" t="str">
        <f>'Cupwertung Gesamt'!J148</f>
        <v>x</v>
      </c>
      <c r="K24" s="203">
        <f>'Cupwertung Gesamt'!K148</f>
        <v>0</v>
      </c>
      <c r="L24" s="202">
        <f>'Cupwertung Gesamt'!L148</f>
        <v>26</v>
      </c>
      <c r="M24" s="203">
        <f>'Cupwertung Gesamt'!M148</f>
        <v>0</v>
      </c>
      <c r="N24" s="202" t="str">
        <f>'Cupwertung Gesamt'!N148</f>
        <v>x</v>
      </c>
      <c r="O24" s="203">
        <f>'Cupwertung Gesamt'!O148</f>
        <v>0</v>
      </c>
      <c r="P24" s="202">
        <f>'Cupwertung Gesamt'!P148</f>
        <v>7</v>
      </c>
      <c r="Q24" s="203">
        <f>'Cupwertung Gesamt'!Q148</f>
        <v>6</v>
      </c>
      <c r="R24" s="202">
        <f>'Cupwertung Gesamt'!R148</f>
        <v>0</v>
      </c>
      <c r="S24" s="203">
        <f>'Cupwertung Gesamt'!S148</f>
        <v>0</v>
      </c>
      <c r="T24" s="202"/>
      <c r="U24" s="203"/>
      <c r="V24" s="202"/>
      <c r="W24" s="203"/>
      <c r="X24" s="35">
        <f>'Cupwertung Gesamt'!X148</f>
        <v>0</v>
      </c>
      <c r="Z24" s="193"/>
      <c r="AA24" s="194"/>
    </row>
    <row r="25" spans="1:27" s="192" customFormat="1" ht="12.75">
      <c r="A25" s="17" t="s">
        <v>48</v>
      </c>
      <c r="B25" s="131">
        <f>'Cupwertung Gesamt'!B149</f>
        <v>0</v>
      </c>
      <c r="C25" s="38">
        <f>'Cupwertung Gesamt'!C149</f>
        <v>0</v>
      </c>
      <c r="D25" s="20">
        <f t="shared" si="0"/>
        <v>0</v>
      </c>
      <c r="E25" s="35">
        <f t="shared" si="1"/>
        <v>0</v>
      </c>
      <c r="F25" s="202">
        <f>'Cupwertung Gesamt'!F149</f>
        <v>0</v>
      </c>
      <c r="G25" s="203">
        <f>'Cupwertung Gesamt'!G149</f>
        <v>0</v>
      </c>
      <c r="H25" s="202">
        <f>'Cupwertung Gesamt'!H149</f>
        <v>0</v>
      </c>
      <c r="I25" s="203">
        <f>'Cupwertung Gesamt'!I149</f>
        <v>0</v>
      </c>
      <c r="J25" s="202">
        <f>'Cupwertung Gesamt'!J149</f>
        <v>0</v>
      </c>
      <c r="K25" s="203">
        <f>'Cupwertung Gesamt'!K149</f>
        <v>0</v>
      </c>
      <c r="L25" s="202">
        <f>'Cupwertung Gesamt'!L149</f>
        <v>0</v>
      </c>
      <c r="M25" s="203">
        <f>'Cupwertung Gesamt'!M149</f>
        <v>0</v>
      </c>
      <c r="N25" s="202">
        <f>'Cupwertung Gesamt'!N149</f>
        <v>0</v>
      </c>
      <c r="O25" s="203">
        <f>'Cupwertung Gesamt'!O149</f>
        <v>0</v>
      </c>
      <c r="P25" s="202">
        <f>'Cupwertung Gesamt'!P149</f>
        <v>0</v>
      </c>
      <c r="Q25" s="203">
        <f>'Cupwertung Gesamt'!Q149</f>
        <v>0</v>
      </c>
      <c r="R25" s="202">
        <f>'Cupwertung Gesamt'!R149</f>
        <v>0</v>
      </c>
      <c r="S25" s="203">
        <f>'Cupwertung Gesamt'!S149</f>
        <v>0</v>
      </c>
      <c r="T25" s="202"/>
      <c r="U25" s="203"/>
      <c r="V25" s="202"/>
      <c r="W25" s="203"/>
      <c r="X25" s="35">
        <f>'Cupwertung Gesamt'!X149</f>
        <v>0</v>
      </c>
      <c r="Z25" s="193"/>
      <c r="AA25" s="194"/>
    </row>
    <row r="26" spans="1:27" s="192" customFormat="1" ht="12.75">
      <c r="A26" s="17" t="s">
        <v>50</v>
      </c>
      <c r="B26" s="131">
        <f>'Cupwertung Gesamt'!B150</f>
        <v>0</v>
      </c>
      <c r="C26" s="38">
        <f>'Cupwertung Gesamt'!C150</f>
        <v>0</v>
      </c>
      <c r="D26" s="20">
        <f t="shared" si="0"/>
        <v>0</v>
      </c>
      <c r="E26" s="35">
        <f t="shared" si="1"/>
        <v>0</v>
      </c>
      <c r="F26" s="202">
        <f>'Cupwertung Gesamt'!F150</f>
        <v>0</v>
      </c>
      <c r="G26" s="203">
        <f>'Cupwertung Gesamt'!G150</f>
        <v>0</v>
      </c>
      <c r="H26" s="202">
        <f>'Cupwertung Gesamt'!H150</f>
        <v>0</v>
      </c>
      <c r="I26" s="203">
        <f>'Cupwertung Gesamt'!I150</f>
        <v>0</v>
      </c>
      <c r="J26" s="202">
        <f>'Cupwertung Gesamt'!J150</f>
        <v>0</v>
      </c>
      <c r="K26" s="203">
        <f>'Cupwertung Gesamt'!K150</f>
        <v>0</v>
      </c>
      <c r="L26" s="202">
        <f>'Cupwertung Gesamt'!L150</f>
        <v>0</v>
      </c>
      <c r="M26" s="203">
        <f>'Cupwertung Gesamt'!M150</f>
        <v>0</v>
      </c>
      <c r="N26" s="202">
        <f>'Cupwertung Gesamt'!N150</f>
        <v>0</v>
      </c>
      <c r="O26" s="203">
        <f>'Cupwertung Gesamt'!O150</f>
        <v>0</v>
      </c>
      <c r="P26" s="202">
        <f>'Cupwertung Gesamt'!P150</f>
        <v>0</v>
      </c>
      <c r="Q26" s="203">
        <f>'Cupwertung Gesamt'!Q150</f>
        <v>0</v>
      </c>
      <c r="R26" s="202">
        <f>'Cupwertung Gesamt'!R150</f>
        <v>0</v>
      </c>
      <c r="S26" s="203">
        <f>'Cupwertung Gesamt'!S150</f>
        <v>0</v>
      </c>
      <c r="T26" s="202"/>
      <c r="U26" s="203"/>
      <c r="V26" s="202"/>
      <c r="W26" s="203"/>
      <c r="X26" s="35"/>
      <c r="Z26" s="193"/>
      <c r="AA26" s="194"/>
    </row>
    <row r="27" spans="1:27" s="192" customFormat="1" ht="12.75">
      <c r="A27" s="17" t="s">
        <v>52</v>
      </c>
      <c r="B27" s="131">
        <f>'Cupwertung Gesamt'!B151</f>
        <v>0</v>
      </c>
      <c r="C27" s="38">
        <f>'Cupwertung Gesamt'!C151</f>
        <v>0</v>
      </c>
      <c r="D27" s="20">
        <f t="shared" si="0"/>
        <v>0</v>
      </c>
      <c r="E27" s="35">
        <f t="shared" si="1"/>
        <v>0</v>
      </c>
      <c r="F27" s="202">
        <f>'Cupwertung Gesamt'!F151</f>
        <v>0</v>
      </c>
      <c r="G27" s="203">
        <f>'Cupwertung Gesamt'!G151</f>
        <v>0</v>
      </c>
      <c r="H27" s="202">
        <f>'Cupwertung Gesamt'!H151</f>
        <v>0</v>
      </c>
      <c r="I27" s="203">
        <f>'Cupwertung Gesamt'!I151</f>
        <v>0</v>
      </c>
      <c r="J27" s="202">
        <f>'Cupwertung Gesamt'!J151</f>
        <v>0</v>
      </c>
      <c r="K27" s="203">
        <f>'Cupwertung Gesamt'!K151</f>
        <v>0</v>
      </c>
      <c r="L27" s="202">
        <f>'Cupwertung Gesamt'!L151</f>
        <v>0</v>
      </c>
      <c r="M27" s="203">
        <f>'Cupwertung Gesamt'!M151</f>
        <v>0</v>
      </c>
      <c r="N27" s="202">
        <f>'Cupwertung Gesamt'!N151</f>
        <v>0</v>
      </c>
      <c r="O27" s="203">
        <f>'Cupwertung Gesamt'!O151</f>
        <v>0</v>
      </c>
      <c r="P27" s="202">
        <f>'Cupwertung Gesamt'!P151</f>
        <v>0</v>
      </c>
      <c r="Q27" s="203">
        <f>'Cupwertung Gesamt'!Q151</f>
        <v>0</v>
      </c>
      <c r="R27" s="202">
        <f>'Cupwertung Gesamt'!R151</f>
        <v>0</v>
      </c>
      <c r="S27" s="203">
        <f>'Cupwertung Gesamt'!S151</f>
        <v>0</v>
      </c>
      <c r="T27" s="202"/>
      <c r="U27" s="203"/>
      <c r="V27" s="202"/>
      <c r="W27" s="203"/>
      <c r="X27" s="35"/>
      <c r="Z27" s="193"/>
      <c r="AA27" s="194"/>
    </row>
    <row r="28" spans="1:27" s="192" customFormat="1" ht="12.75">
      <c r="A28" s="17" t="s">
        <v>54</v>
      </c>
      <c r="B28" s="131">
        <f>'Cupwertung Gesamt'!B152</f>
        <v>0</v>
      </c>
      <c r="C28" s="38">
        <f>'Cupwertung Gesamt'!C152</f>
        <v>0</v>
      </c>
      <c r="D28" s="20">
        <f t="shared" si="0"/>
        <v>0</v>
      </c>
      <c r="E28" s="35">
        <f aca="true" t="shared" si="2" ref="E28:E33">SUM(G28+I28+K28+M28+O28+Q28+S28+W28)</f>
        <v>0</v>
      </c>
      <c r="F28" s="202">
        <f>'Cupwertung Gesamt'!F152</f>
        <v>0</v>
      </c>
      <c r="G28" s="203">
        <f>'Cupwertung Gesamt'!G152</f>
        <v>0</v>
      </c>
      <c r="H28" s="202">
        <f>'Cupwertung Gesamt'!H152</f>
        <v>0</v>
      </c>
      <c r="I28" s="203">
        <f>'Cupwertung Gesamt'!I152</f>
        <v>0</v>
      </c>
      <c r="J28" s="202">
        <f>'Cupwertung Gesamt'!J152</f>
        <v>0</v>
      </c>
      <c r="K28" s="203">
        <f>'Cupwertung Gesamt'!K152</f>
        <v>0</v>
      </c>
      <c r="L28" s="202">
        <f>'Cupwertung Gesamt'!L152</f>
        <v>0</v>
      </c>
      <c r="M28" s="203">
        <f>'Cupwertung Gesamt'!M152</f>
        <v>0</v>
      </c>
      <c r="N28" s="202">
        <f>'Cupwertung Gesamt'!N152</f>
        <v>0</v>
      </c>
      <c r="O28" s="203">
        <f>'Cupwertung Gesamt'!O152</f>
        <v>0</v>
      </c>
      <c r="P28" s="202">
        <f>'Cupwertung Gesamt'!P152</f>
        <v>0</v>
      </c>
      <c r="Q28" s="203">
        <f>'Cupwertung Gesamt'!Q152</f>
        <v>0</v>
      </c>
      <c r="R28" s="202">
        <f>'Cupwertung Gesamt'!R152</f>
        <v>0</v>
      </c>
      <c r="S28" s="203">
        <f>'Cupwertung Gesamt'!S152</f>
        <v>0</v>
      </c>
      <c r="T28" s="202"/>
      <c r="U28" s="203"/>
      <c r="V28" s="202"/>
      <c r="W28" s="203"/>
      <c r="X28" s="35"/>
      <c r="Z28" s="193"/>
      <c r="AA28" s="194"/>
    </row>
    <row r="29" spans="1:27" s="192" customFormat="1" ht="12.75">
      <c r="A29" s="17" t="s">
        <v>54</v>
      </c>
      <c r="B29" s="131">
        <f>'Cupwertung Gesamt'!B153</f>
        <v>0</v>
      </c>
      <c r="C29" s="38">
        <f>'Cupwertung Gesamt'!C153</f>
        <v>0</v>
      </c>
      <c r="D29" s="20">
        <f t="shared" si="0"/>
        <v>0</v>
      </c>
      <c r="E29" s="35">
        <f t="shared" si="2"/>
        <v>0</v>
      </c>
      <c r="F29" s="202">
        <f>'Cupwertung Gesamt'!F153</f>
        <v>0</v>
      </c>
      <c r="G29" s="203">
        <f>'Cupwertung Gesamt'!G153</f>
        <v>0</v>
      </c>
      <c r="H29" s="202">
        <f>'Cupwertung Gesamt'!H153</f>
        <v>0</v>
      </c>
      <c r="I29" s="203">
        <f>'Cupwertung Gesamt'!I153</f>
        <v>0</v>
      </c>
      <c r="J29" s="202">
        <f>'Cupwertung Gesamt'!J153</f>
        <v>0</v>
      </c>
      <c r="K29" s="203">
        <f>'Cupwertung Gesamt'!K153</f>
        <v>0</v>
      </c>
      <c r="L29" s="202">
        <f>'Cupwertung Gesamt'!L153</f>
        <v>0</v>
      </c>
      <c r="M29" s="203">
        <f>'Cupwertung Gesamt'!M153</f>
        <v>0</v>
      </c>
      <c r="N29" s="202">
        <f>'Cupwertung Gesamt'!N153</f>
        <v>0</v>
      </c>
      <c r="O29" s="203">
        <f>'Cupwertung Gesamt'!O153</f>
        <v>0</v>
      </c>
      <c r="P29" s="202">
        <f>'Cupwertung Gesamt'!P153</f>
        <v>0</v>
      </c>
      <c r="Q29" s="203">
        <f>'Cupwertung Gesamt'!Q153</f>
        <v>0</v>
      </c>
      <c r="R29" s="202">
        <f>'Cupwertung Gesamt'!R153</f>
        <v>0</v>
      </c>
      <c r="S29" s="203">
        <f>'Cupwertung Gesamt'!S153</f>
        <v>0</v>
      </c>
      <c r="T29" s="202"/>
      <c r="U29" s="203"/>
      <c r="V29" s="202"/>
      <c r="W29" s="203"/>
      <c r="X29" s="35"/>
      <c r="Z29" s="193"/>
      <c r="AA29" s="194"/>
    </row>
    <row r="30" spans="1:27" s="192" customFormat="1" ht="12.75">
      <c r="A30" s="17" t="s">
        <v>58</v>
      </c>
      <c r="B30" s="131">
        <f>'Cupwertung Gesamt'!B154</f>
        <v>0</v>
      </c>
      <c r="C30" s="38">
        <f>'Cupwertung Gesamt'!C154</f>
        <v>0</v>
      </c>
      <c r="D30" s="20">
        <f t="shared" si="0"/>
        <v>0</v>
      </c>
      <c r="E30" s="35">
        <f t="shared" si="2"/>
        <v>0</v>
      </c>
      <c r="F30" s="202">
        <f>'Cupwertung Gesamt'!F154</f>
        <v>0</v>
      </c>
      <c r="G30" s="203">
        <f>'Cupwertung Gesamt'!G154</f>
        <v>0</v>
      </c>
      <c r="H30" s="202">
        <f>'Cupwertung Gesamt'!H154</f>
        <v>0</v>
      </c>
      <c r="I30" s="203">
        <f>'Cupwertung Gesamt'!I154</f>
        <v>0</v>
      </c>
      <c r="J30" s="202">
        <f>'Cupwertung Gesamt'!J154</f>
        <v>0</v>
      </c>
      <c r="K30" s="203">
        <f>'Cupwertung Gesamt'!K154</f>
        <v>0</v>
      </c>
      <c r="L30" s="202">
        <f>'Cupwertung Gesamt'!L154</f>
        <v>0</v>
      </c>
      <c r="M30" s="203">
        <f>'Cupwertung Gesamt'!M154</f>
        <v>0</v>
      </c>
      <c r="N30" s="202">
        <f>'Cupwertung Gesamt'!N154</f>
        <v>0</v>
      </c>
      <c r="O30" s="203">
        <f>'Cupwertung Gesamt'!O154</f>
        <v>0</v>
      </c>
      <c r="P30" s="202">
        <f>'Cupwertung Gesamt'!P154</f>
        <v>0</v>
      </c>
      <c r="Q30" s="203">
        <f>'Cupwertung Gesamt'!Q154</f>
        <v>0</v>
      </c>
      <c r="R30" s="202">
        <f>'Cupwertung Gesamt'!R154</f>
        <v>0</v>
      </c>
      <c r="S30" s="203">
        <f>'Cupwertung Gesamt'!S154</f>
        <v>0</v>
      </c>
      <c r="T30" s="202"/>
      <c r="U30" s="203"/>
      <c r="V30" s="202"/>
      <c r="W30" s="203"/>
      <c r="X30" s="35"/>
      <c r="Z30" s="193"/>
      <c r="AA30" s="194"/>
    </row>
    <row r="31" spans="1:27" s="192" customFormat="1" ht="12.75">
      <c r="A31" s="17" t="s">
        <v>82</v>
      </c>
      <c r="B31" s="131">
        <f>'Cupwertung Gesamt'!B155</f>
        <v>0</v>
      </c>
      <c r="C31" s="38">
        <f>'Cupwertung Gesamt'!C155</f>
        <v>0</v>
      </c>
      <c r="D31" s="20">
        <f t="shared" si="0"/>
        <v>0</v>
      </c>
      <c r="E31" s="35">
        <f t="shared" si="2"/>
        <v>0</v>
      </c>
      <c r="F31" s="202">
        <f>'Cupwertung Gesamt'!F155</f>
        <v>0</v>
      </c>
      <c r="G31" s="203">
        <f>'Cupwertung Gesamt'!G155</f>
        <v>0</v>
      </c>
      <c r="H31" s="202">
        <f>'Cupwertung Gesamt'!H155</f>
        <v>0</v>
      </c>
      <c r="I31" s="203">
        <f>'Cupwertung Gesamt'!I155</f>
        <v>0</v>
      </c>
      <c r="J31" s="202">
        <f>'Cupwertung Gesamt'!J155</f>
        <v>0</v>
      </c>
      <c r="K31" s="203">
        <f>'Cupwertung Gesamt'!K155</f>
        <v>0</v>
      </c>
      <c r="L31" s="202">
        <f>'Cupwertung Gesamt'!L155</f>
        <v>0</v>
      </c>
      <c r="M31" s="203">
        <f>'Cupwertung Gesamt'!M155</f>
        <v>0</v>
      </c>
      <c r="N31" s="202">
        <f>'Cupwertung Gesamt'!N155</f>
        <v>0</v>
      </c>
      <c r="O31" s="203">
        <f>'Cupwertung Gesamt'!O155</f>
        <v>0</v>
      </c>
      <c r="P31" s="202">
        <f>'Cupwertung Gesamt'!P155</f>
        <v>0</v>
      </c>
      <c r="Q31" s="203">
        <f>'Cupwertung Gesamt'!Q155</f>
        <v>0</v>
      </c>
      <c r="R31" s="202">
        <f>'Cupwertung Gesamt'!R155</f>
        <v>0</v>
      </c>
      <c r="S31" s="203">
        <f>'Cupwertung Gesamt'!S155</f>
        <v>0</v>
      </c>
      <c r="T31" s="202"/>
      <c r="U31" s="203"/>
      <c r="V31" s="202"/>
      <c r="W31" s="203"/>
      <c r="X31" s="35"/>
      <c r="Z31" s="193"/>
      <c r="AA31" s="194"/>
    </row>
    <row r="32" spans="1:27" s="192" customFormat="1" ht="12.75">
      <c r="A32" s="17"/>
      <c r="B32" s="139"/>
      <c r="C32" s="38"/>
      <c r="D32" s="20">
        <f t="shared" si="0"/>
        <v>0</v>
      </c>
      <c r="E32" s="35">
        <f t="shared" si="2"/>
        <v>0</v>
      </c>
      <c r="F32" s="202">
        <f>'Cupwertung Gesamt'!F156</f>
        <v>0</v>
      </c>
      <c r="G32" s="203">
        <f>'Cupwertung Gesamt'!G156</f>
        <v>0</v>
      </c>
      <c r="H32" s="202">
        <f>'Cupwertung Gesamt'!H156</f>
        <v>0</v>
      </c>
      <c r="I32" s="203">
        <f>'Cupwertung Gesamt'!I156</f>
        <v>0</v>
      </c>
      <c r="J32" s="202">
        <f>'Cupwertung Gesamt'!J156</f>
        <v>0</v>
      </c>
      <c r="K32" s="203">
        <f>'Cupwertung Gesamt'!K156</f>
        <v>0</v>
      </c>
      <c r="L32" s="202">
        <f>'Cupwertung Gesamt'!L156</f>
        <v>0</v>
      </c>
      <c r="M32" s="203">
        <f>'Cupwertung Gesamt'!M156</f>
        <v>0</v>
      </c>
      <c r="N32" s="202">
        <f>'Cupwertung Gesamt'!N156</f>
        <v>0</v>
      </c>
      <c r="O32" s="203">
        <f>'Cupwertung Gesamt'!O156</f>
        <v>0</v>
      </c>
      <c r="P32" s="202">
        <f>'Cupwertung Gesamt'!P156</f>
        <v>0</v>
      </c>
      <c r="Q32" s="203">
        <f>'Cupwertung Gesamt'!Q156</f>
        <v>0</v>
      </c>
      <c r="R32" s="202">
        <f>'Cupwertung Gesamt'!R156</f>
        <v>0</v>
      </c>
      <c r="S32" s="203">
        <f>'Cupwertung Gesamt'!S156</f>
        <v>0</v>
      </c>
      <c r="T32" s="202"/>
      <c r="U32" s="203"/>
      <c r="V32" s="202"/>
      <c r="W32" s="203"/>
      <c r="X32" s="35"/>
      <c r="Z32" s="193"/>
      <c r="AA32" s="194"/>
    </row>
    <row r="33" spans="1:24" ht="12.75">
      <c r="A33" s="17"/>
      <c r="B33" s="114" t="s">
        <v>144</v>
      </c>
      <c r="C33" s="114"/>
      <c r="D33" s="115">
        <f t="shared" si="0"/>
        <v>0</v>
      </c>
      <c r="E33" s="116">
        <f t="shared" si="2"/>
        <v>0</v>
      </c>
      <c r="F33" s="65"/>
      <c r="G33" s="66"/>
      <c r="H33" s="65"/>
      <c r="I33" s="66"/>
      <c r="J33" s="65"/>
      <c r="K33" s="66"/>
      <c r="L33" s="65"/>
      <c r="M33" s="66"/>
      <c r="N33" s="65"/>
      <c r="O33" s="66"/>
      <c r="P33" s="65"/>
      <c r="Q33" s="66"/>
      <c r="R33" s="65"/>
      <c r="S33" s="66"/>
      <c r="T33" s="67"/>
      <c r="U33" s="68"/>
      <c r="V33" s="65"/>
      <c r="W33" s="66"/>
      <c r="X33" s="116"/>
    </row>
  </sheetData>
  <sheetProtection selectLockedCells="1" selectUnlockedCells="1"/>
  <mergeCells count="62">
    <mergeCell ref="D1:D7"/>
    <mergeCell ref="F1:G1"/>
    <mergeCell ref="H1:I1"/>
    <mergeCell ref="J1:K1"/>
    <mergeCell ref="L1:M1"/>
    <mergeCell ref="N1:O1"/>
    <mergeCell ref="L2:M2"/>
    <mergeCell ref="N2:O2"/>
    <mergeCell ref="F5:G5"/>
    <mergeCell ref="H5:I5"/>
    <mergeCell ref="P1:Q1"/>
    <mergeCell ref="R1:S1"/>
    <mergeCell ref="T1:U1"/>
    <mergeCell ref="V1:W1"/>
    <mergeCell ref="X1:X7"/>
    <mergeCell ref="A2:A7"/>
    <mergeCell ref="B2:C7"/>
    <mergeCell ref="F2:G2"/>
    <mergeCell ref="H2:I2"/>
    <mergeCell ref="J2:K2"/>
    <mergeCell ref="P2:Q2"/>
    <mergeCell ref="R2:S2"/>
    <mergeCell ref="V2:W2"/>
    <mergeCell ref="F3:G3"/>
    <mergeCell ref="H3:I3"/>
    <mergeCell ref="J3:K3"/>
    <mergeCell ref="L3:M3"/>
    <mergeCell ref="N3:O3"/>
    <mergeCell ref="P3:Q3"/>
    <mergeCell ref="R3:S3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J5:K5"/>
    <mergeCell ref="L5:M5"/>
    <mergeCell ref="N5:O5"/>
    <mergeCell ref="P5:Q5"/>
    <mergeCell ref="R5:S5"/>
    <mergeCell ref="V5:W5"/>
    <mergeCell ref="T7:U7"/>
    <mergeCell ref="F6:G6"/>
    <mergeCell ref="H6:I6"/>
    <mergeCell ref="J6:K6"/>
    <mergeCell ref="L6:M6"/>
    <mergeCell ref="N6:O6"/>
    <mergeCell ref="P6:Q6"/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9375" right="0.39375" top="0.5902777777777778" bottom="0.39375" header="0.5118055555555555" footer="0.5118055555555555"/>
  <pageSetup horizontalDpi="300" verticalDpi="3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A33"/>
  <sheetViews>
    <sheetView showZeros="0" zoomScalePageLayoutView="0" workbookViewId="0" topLeftCell="A1">
      <pane xSplit="2" ySplit="7" topLeftCell="C8" activePane="bottomRight" state="frozen"/>
      <selection pane="topLeft" activeCell="AE31" sqref="AE31"/>
      <selection pane="topRight" activeCell="AE31" sqref="AE31"/>
      <selection pane="bottomLeft" activeCell="AE31" sqref="AE31"/>
      <selection pane="bottomRight" activeCell="AE31" sqref="AE3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1"/>
      <c r="B1" s="2" t="s">
        <v>0</v>
      </c>
      <c r="C1" s="2" t="s">
        <v>1</v>
      </c>
      <c r="D1" s="250" t="s">
        <v>2</v>
      </c>
      <c r="E1" s="3"/>
      <c r="F1" s="245" t="s">
        <v>3</v>
      </c>
      <c r="G1" s="245"/>
      <c r="H1" s="245" t="s">
        <v>161</v>
      </c>
      <c r="I1" s="245"/>
      <c r="J1" s="245" t="s">
        <v>5</v>
      </c>
      <c r="K1" s="245"/>
      <c r="L1" s="245" t="s">
        <v>162</v>
      </c>
      <c r="M1" s="245"/>
      <c r="N1" s="245" t="s">
        <v>7</v>
      </c>
      <c r="O1" s="245"/>
      <c r="P1" s="245" t="s">
        <v>8</v>
      </c>
      <c r="Q1" s="245"/>
      <c r="R1" s="246"/>
      <c r="S1" s="246"/>
      <c r="T1" s="245"/>
      <c r="U1" s="245"/>
      <c r="V1" s="245"/>
      <c r="W1" s="245"/>
      <c r="X1" s="252" t="s">
        <v>9</v>
      </c>
    </row>
    <row r="2" spans="1:24" ht="12.75" customHeight="1">
      <c r="A2" s="248"/>
      <c r="B2" s="249" t="s">
        <v>10</v>
      </c>
      <c r="C2" s="249"/>
      <c r="D2" s="250"/>
      <c r="E2" s="4">
        <v>9</v>
      </c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5"/>
      <c r="U2" s="5"/>
      <c r="V2" s="244"/>
      <c r="W2" s="244"/>
      <c r="X2" s="252"/>
    </row>
    <row r="3" spans="1:24" ht="12.75" customHeight="1">
      <c r="A3" s="248"/>
      <c r="B3" s="249"/>
      <c r="C3" s="249"/>
      <c r="D3" s="250"/>
      <c r="E3" s="6">
        <v>11</v>
      </c>
      <c r="F3" s="243"/>
      <c r="G3" s="243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7"/>
      <c r="U3" s="7"/>
      <c r="V3" s="241"/>
      <c r="W3" s="241"/>
      <c r="X3" s="252"/>
    </row>
    <row r="4" spans="1:24" ht="12.75" customHeight="1">
      <c r="A4" s="248"/>
      <c r="B4" s="249"/>
      <c r="C4" s="249"/>
      <c r="D4" s="250"/>
      <c r="E4" s="6">
        <v>13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7"/>
      <c r="U4" s="7"/>
      <c r="V4" s="241"/>
      <c r="W4" s="241"/>
      <c r="X4" s="252"/>
    </row>
    <row r="5" spans="1:24" ht="12.75" customHeight="1">
      <c r="A5" s="248"/>
      <c r="B5" s="249"/>
      <c r="C5" s="249"/>
      <c r="D5" s="250"/>
      <c r="E5" s="6">
        <v>15</v>
      </c>
      <c r="F5" s="243"/>
      <c r="G5" s="243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7"/>
      <c r="U5" s="7"/>
      <c r="V5" s="241"/>
      <c r="W5" s="241"/>
      <c r="X5" s="252"/>
    </row>
    <row r="6" spans="1:24" ht="12.75" customHeight="1">
      <c r="A6" s="248"/>
      <c r="B6" s="249"/>
      <c r="C6" s="249"/>
      <c r="D6" s="250"/>
      <c r="E6" s="6">
        <v>17</v>
      </c>
      <c r="F6" s="243"/>
      <c r="G6" s="243"/>
      <c r="H6" s="241"/>
      <c r="I6" s="241"/>
      <c r="J6" s="241"/>
      <c r="K6" s="241"/>
      <c r="L6" s="241" t="s">
        <v>11</v>
      </c>
      <c r="M6" s="241"/>
      <c r="N6" s="241"/>
      <c r="O6" s="241"/>
      <c r="P6" s="241"/>
      <c r="Q6" s="241"/>
      <c r="R6" s="241"/>
      <c r="S6" s="241"/>
      <c r="T6" s="7"/>
      <c r="U6" s="7"/>
      <c r="V6" s="241"/>
      <c r="W6" s="241"/>
      <c r="X6" s="252"/>
    </row>
    <row r="7" spans="1:24" ht="12.75" customHeight="1">
      <c r="A7" s="248"/>
      <c r="B7" s="249"/>
      <c r="C7" s="249"/>
      <c r="D7" s="250"/>
      <c r="E7" s="8" t="s">
        <v>12</v>
      </c>
      <c r="F7" s="242"/>
      <c r="G7" s="242"/>
      <c r="H7" s="242"/>
      <c r="I7" s="242"/>
      <c r="J7" s="241"/>
      <c r="K7" s="241"/>
      <c r="L7" s="241" t="s">
        <v>13</v>
      </c>
      <c r="M7" s="241"/>
      <c r="N7" s="241"/>
      <c r="O7" s="241"/>
      <c r="P7" s="241"/>
      <c r="Q7" s="241"/>
      <c r="R7" s="241"/>
      <c r="S7" s="241"/>
      <c r="T7" s="253"/>
      <c r="U7" s="253"/>
      <c r="V7" s="253"/>
      <c r="W7" s="253"/>
      <c r="X7" s="252"/>
    </row>
    <row r="8" spans="1:27" s="192" customFormat="1" ht="29.25">
      <c r="A8" s="101"/>
      <c r="B8" s="102" t="s">
        <v>145</v>
      </c>
      <c r="C8" s="103"/>
      <c r="D8" s="70">
        <f>COUNTIF(F8:W8,"*)")</f>
        <v>0</v>
      </c>
      <c r="E8" s="71"/>
      <c r="F8" s="72" t="s">
        <v>15</v>
      </c>
      <c r="G8" s="73" t="s">
        <v>16</v>
      </c>
      <c r="H8" s="72" t="s">
        <v>15</v>
      </c>
      <c r="I8" s="73" t="s">
        <v>16</v>
      </c>
      <c r="J8" s="72" t="s">
        <v>15</v>
      </c>
      <c r="K8" s="73" t="s">
        <v>16</v>
      </c>
      <c r="L8" s="72" t="s">
        <v>15</v>
      </c>
      <c r="M8" s="73" t="s">
        <v>16</v>
      </c>
      <c r="N8" s="72" t="s">
        <v>15</v>
      </c>
      <c r="O8" s="73" t="s">
        <v>16</v>
      </c>
      <c r="P8" s="72" t="s">
        <v>15</v>
      </c>
      <c r="Q8" s="73" t="s">
        <v>16</v>
      </c>
      <c r="R8" s="72" t="s">
        <v>15</v>
      </c>
      <c r="S8" s="73" t="s">
        <v>16</v>
      </c>
      <c r="T8" s="74" t="s">
        <v>15</v>
      </c>
      <c r="U8" s="209" t="s">
        <v>16</v>
      </c>
      <c r="V8" s="72" t="s">
        <v>15</v>
      </c>
      <c r="W8" s="73" t="s">
        <v>16</v>
      </c>
      <c r="X8" s="71">
        <f>Z8+AA8</f>
        <v>0</v>
      </c>
      <c r="Z8" s="193"/>
      <c r="AA8" s="194"/>
    </row>
    <row r="9" spans="1:27" s="192" customFormat="1" ht="12.75">
      <c r="A9" s="17" t="s">
        <v>17</v>
      </c>
      <c r="B9" s="211">
        <f>'Cupwertung Gesamt'!B159</f>
        <v>0</v>
      </c>
      <c r="C9" s="38">
        <f>'Cupwertung Gesamt'!C159</f>
        <v>0</v>
      </c>
      <c r="D9" s="105">
        <f>COUNTIF(F9:W9,"*)")</f>
        <v>0</v>
      </c>
      <c r="E9" s="76">
        <f>SUM(G9+I9+K9+M9+O9+Q9+S9+W9)</f>
        <v>0</v>
      </c>
      <c r="F9" s="210">
        <f>'Cupwertung Gesamt'!F159</f>
        <v>0</v>
      </c>
      <c r="G9" s="196">
        <f>'Cupwertung Gesamt'!G159</f>
        <v>0</v>
      </c>
      <c r="H9" s="22">
        <f>'Cupwertung Gesamt'!H159</f>
        <v>0</v>
      </c>
      <c r="I9" s="196">
        <f>'Cupwertung Gesamt'!I159</f>
        <v>0</v>
      </c>
      <c r="J9" s="22">
        <f>'Cupwertung Gesamt'!J159</f>
        <v>0</v>
      </c>
      <c r="K9" s="196">
        <f>'Cupwertung Gesamt'!K159</f>
        <v>0</v>
      </c>
      <c r="L9" s="22">
        <f>'Cupwertung Gesamt'!L159</f>
        <v>0</v>
      </c>
      <c r="M9" s="196">
        <f>'Cupwertung Gesamt'!M159</f>
        <v>0</v>
      </c>
      <c r="N9" s="22">
        <f>'Cupwertung Gesamt'!N159</f>
        <v>0</v>
      </c>
      <c r="O9" s="196">
        <f>'Cupwertung Gesamt'!O159</f>
        <v>0</v>
      </c>
      <c r="P9" s="22">
        <f>'Cupwertung Gesamt'!P159</f>
        <v>0</v>
      </c>
      <c r="Q9" s="196">
        <f>'Cupwertung Gesamt'!Q159</f>
        <v>0</v>
      </c>
      <c r="R9" s="22">
        <f>'Cupwertung Gesamt'!R159</f>
        <v>0</v>
      </c>
      <c r="S9" s="196">
        <f>'Cupwertung Gesamt'!S159</f>
        <v>0</v>
      </c>
      <c r="T9" s="22"/>
      <c r="U9" s="196"/>
      <c r="V9" s="22"/>
      <c r="W9" s="196"/>
      <c r="X9" s="28">
        <f>'Cupwertung Gesamt'!X159</f>
        <v>0</v>
      </c>
      <c r="Z9" s="193"/>
      <c r="AA9" s="194"/>
    </row>
    <row r="10" spans="1:27" s="192" customFormat="1" ht="12.75">
      <c r="A10" s="17" t="s">
        <v>21</v>
      </c>
      <c r="B10" s="212">
        <f>'Cupwertung Gesamt'!B160</f>
        <v>0</v>
      </c>
      <c r="C10" s="96">
        <f>'Cupwertung Gesamt'!C160</f>
        <v>0</v>
      </c>
      <c r="D10" s="20">
        <f>COUNTIF(F10:W10,"*)")</f>
        <v>0</v>
      </c>
      <c r="E10" s="21">
        <f>SUM(G10+I10+K10+M10+O10+Q10+S10+W10)</f>
        <v>0</v>
      </c>
      <c r="F10" s="29">
        <f>'Cupwertung Gesamt'!F160</f>
        <v>0</v>
      </c>
      <c r="G10" s="196">
        <f>'Cupwertung Gesamt'!G160</f>
        <v>0</v>
      </c>
      <c r="H10" s="29">
        <f>'Cupwertung Gesamt'!H160</f>
        <v>0</v>
      </c>
      <c r="I10" s="196">
        <f>'Cupwertung Gesamt'!I160</f>
        <v>0</v>
      </c>
      <c r="J10" s="29">
        <f>'Cupwertung Gesamt'!J160</f>
        <v>0</v>
      </c>
      <c r="K10" s="196">
        <f>'Cupwertung Gesamt'!K160</f>
        <v>0</v>
      </c>
      <c r="L10" s="29">
        <f>'Cupwertung Gesamt'!L160</f>
        <v>0</v>
      </c>
      <c r="M10" s="196">
        <f>'Cupwertung Gesamt'!M160</f>
        <v>0</v>
      </c>
      <c r="N10" s="29">
        <f>'Cupwertung Gesamt'!N160</f>
        <v>0</v>
      </c>
      <c r="O10" s="196">
        <f>'Cupwertung Gesamt'!O160</f>
        <v>0</v>
      </c>
      <c r="P10" s="29">
        <f>'Cupwertung Gesamt'!P160</f>
        <v>0</v>
      </c>
      <c r="Q10" s="196">
        <f>'Cupwertung Gesamt'!Q160</f>
        <v>0</v>
      </c>
      <c r="R10" s="29">
        <f>'Cupwertung Gesamt'!R160</f>
        <v>0</v>
      </c>
      <c r="S10" s="196">
        <f>'Cupwertung Gesamt'!S160</f>
        <v>0</v>
      </c>
      <c r="T10" s="29"/>
      <c r="U10" s="196"/>
      <c r="V10" s="29"/>
      <c r="W10" s="213"/>
      <c r="X10" s="35"/>
      <c r="Z10" s="193"/>
      <c r="AA10" s="194"/>
    </row>
    <row r="11" spans="1:27" s="192" customFormat="1" ht="12.75">
      <c r="A11" s="17" t="s">
        <v>24</v>
      </c>
      <c r="B11" s="214">
        <f>'Cupwertung Gesamt'!B161</f>
        <v>0</v>
      </c>
      <c r="C11" s="38">
        <f>'Cupwertung Gesamt'!C161</f>
        <v>0</v>
      </c>
      <c r="D11" s="20">
        <f>COUNTIF(F11:W11,"*)")</f>
        <v>0</v>
      </c>
      <c r="E11" s="21">
        <f>SUM(G11+I11+K11+M11+O11+Q11+S11+W11)</f>
        <v>0</v>
      </c>
      <c r="F11" s="29">
        <f>'Cupwertung Gesamt'!F161</f>
        <v>0</v>
      </c>
      <c r="G11" s="196">
        <f>'Cupwertung Gesamt'!G161</f>
        <v>0</v>
      </c>
      <c r="H11" s="29">
        <f>'Cupwertung Gesamt'!H161</f>
        <v>0</v>
      </c>
      <c r="I11" s="196">
        <f>'Cupwertung Gesamt'!I161</f>
        <v>0</v>
      </c>
      <c r="J11" s="29">
        <f>'Cupwertung Gesamt'!J161</f>
        <v>0</v>
      </c>
      <c r="K11" s="196">
        <f>'Cupwertung Gesamt'!K161</f>
        <v>0</v>
      </c>
      <c r="L11" s="29">
        <f>'Cupwertung Gesamt'!L161</f>
        <v>0</v>
      </c>
      <c r="M11" s="196">
        <f>'Cupwertung Gesamt'!M161</f>
        <v>0</v>
      </c>
      <c r="N11" s="29">
        <f>'Cupwertung Gesamt'!N161</f>
        <v>0</v>
      </c>
      <c r="O11" s="196">
        <f>'Cupwertung Gesamt'!O161</f>
        <v>0</v>
      </c>
      <c r="P11" s="29">
        <f>'Cupwertung Gesamt'!P161</f>
        <v>0</v>
      </c>
      <c r="Q11" s="196">
        <f>'Cupwertung Gesamt'!Q161</f>
        <v>0</v>
      </c>
      <c r="R11" s="29">
        <f>'Cupwertung Gesamt'!R161</f>
        <v>0</v>
      </c>
      <c r="S11" s="196">
        <f>'Cupwertung Gesamt'!S161</f>
        <v>0</v>
      </c>
      <c r="T11" s="29"/>
      <c r="U11" s="196"/>
      <c r="V11" s="29"/>
      <c r="W11" s="213"/>
      <c r="X11" s="35"/>
      <c r="Z11" s="193"/>
      <c r="AA11" s="194"/>
    </row>
    <row r="12" spans="1:27" s="192" customFormat="1" ht="12.75">
      <c r="A12" s="17" t="s">
        <v>27</v>
      </c>
      <c r="B12" s="212">
        <f>'Cupwertung Gesamt'!B162</f>
        <v>0</v>
      </c>
      <c r="C12" s="96">
        <f>'Cupwertung Gesamt'!C162</f>
        <v>0</v>
      </c>
      <c r="D12" s="20">
        <f>COUNTIF(F12:W12,"*)")</f>
        <v>0</v>
      </c>
      <c r="E12" s="35">
        <f>SUM(G12+I12+K12+M12+O12+Q12+S12+W12)</f>
        <v>0</v>
      </c>
      <c r="F12" s="195">
        <f>'Cupwertung Gesamt'!F162</f>
        <v>0</v>
      </c>
      <c r="G12" s="196">
        <f>'Cupwertung Gesamt'!G162</f>
        <v>0</v>
      </c>
      <c r="H12" s="37">
        <f>'Cupwertung Gesamt'!H162</f>
        <v>0</v>
      </c>
      <c r="I12" s="196">
        <f>'Cupwertung Gesamt'!I162</f>
        <v>0</v>
      </c>
      <c r="J12" s="37">
        <f>'Cupwertung Gesamt'!J162</f>
        <v>0</v>
      </c>
      <c r="K12" s="196">
        <f>'Cupwertung Gesamt'!K162</f>
        <v>0</v>
      </c>
      <c r="L12" s="37">
        <f>'Cupwertung Gesamt'!L162</f>
        <v>0</v>
      </c>
      <c r="M12" s="196">
        <f>'Cupwertung Gesamt'!M162</f>
        <v>0</v>
      </c>
      <c r="N12" s="37">
        <f>'Cupwertung Gesamt'!N162</f>
        <v>0</v>
      </c>
      <c r="O12" s="196">
        <f>'Cupwertung Gesamt'!O162</f>
        <v>0</v>
      </c>
      <c r="P12" s="37">
        <f>'Cupwertung Gesamt'!P162</f>
        <v>0</v>
      </c>
      <c r="Q12" s="196">
        <f>'Cupwertung Gesamt'!Q162</f>
        <v>0</v>
      </c>
      <c r="R12" s="37">
        <f>'Cupwertung Gesamt'!R162</f>
        <v>0</v>
      </c>
      <c r="S12" s="196">
        <f>'Cupwertung Gesamt'!S162</f>
        <v>0</v>
      </c>
      <c r="T12" s="37"/>
      <c r="U12" s="196"/>
      <c r="V12" s="37"/>
      <c r="W12" s="213"/>
      <c r="X12" s="35"/>
      <c r="Z12" s="193"/>
      <c r="AA12" s="194"/>
    </row>
    <row r="13" spans="1:27" s="192" customFormat="1" ht="12.75">
      <c r="A13" s="17"/>
      <c r="B13" s="38"/>
      <c r="C13" s="38"/>
      <c r="D13" s="20"/>
      <c r="E13" s="35"/>
      <c r="F13" s="29"/>
      <c r="G13" s="33"/>
      <c r="H13" s="29"/>
      <c r="I13" s="33"/>
      <c r="J13" s="29"/>
      <c r="K13" s="33"/>
      <c r="L13" s="29"/>
      <c r="M13" s="33"/>
      <c r="N13" s="29"/>
      <c r="O13" s="33"/>
      <c r="P13" s="29"/>
      <c r="Q13" s="33"/>
      <c r="R13" s="29"/>
      <c r="S13" s="33"/>
      <c r="T13" s="34"/>
      <c r="U13" s="32"/>
      <c r="V13" s="29"/>
      <c r="W13" s="33"/>
      <c r="X13" s="35"/>
      <c r="Z13" s="193"/>
      <c r="AA13" s="194"/>
    </row>
    <row r="14" spans="1:27" s="192" customFormat="1" ht="12.75">
      <c r="A14" s="44"/>
      <c r="B14" s="134"/>
      <c r="C14" s="107"/>
      <c r="D14" s="46">
        <f aca="true" t="shared" si="0" ref="D14:D33">COUNTIF(F14:W14,"*)")</f>
        <v>0</v>
      </c>
      <c r="E14" s="47">
        <f>SUM(G14+I14+K14+M14+O14+Q14+S14+W14)</f>
        <v>0</v>
      </c>
      <c r="F14" s="81"/>
      <c r="G14" s="108"/>
      <c r="H14" s="81"/>
      <c r="I14" s="108"/>
      <c r="J14" s="81"/>
      <c r="K14" s="108"/>
      <c r="L14" s="81"/>
      <c r="M14" s="108"/>
      <c r="N14" s="81"/>
      <c r="O14" s="108"/>
      <c r="P14" s="81"/>
      <c r="Q14" s="108"/>
      <c r="R14" s="81"/>
      <c r="S14" s="108"/>
      <c r="T14" s="117"/>
      <c r="U14" s="118"/>
      <c r="V14" s="81"/>
      <c r="W14" s="108"/>
      <c r="X14" s="47">
        <f>Z14+AA14</f>
        <v>0</v>
      </c>
      <c r="Z14" s="193"/>
      <c r="AA14" s="194"/>
    </row>
    <row r="15" spans="1:27" s="192" customFormat="1" ht="12.75">
      <c r="A15" s="17" t="s">
        <v>17</v>
      </c>
      <c r="B15" s="38" t="str">
        <f>'Cupwertung Gesamt'!B165</f>
        <v>Zoister Moritz</v>
      </c>
      <c r="C15" s="38" t="str">
        <f>'Cupwertung Gesamt'!C165</f>
        <v>RCN Rochelt Niederneukirchen</v>
      </c>
      <c r="D15" s="20">
        <f t="shared" si="0"/>
        <v>1</v>
      </c>
      <c r="E15" s="35">
        <f aca="true" t="shared" si="1" ref="E15:E33">SUM(G15+I15+K15+M15+O15+Q15+S15+U15+W15)</f>
        <v>29</v>
      </c>
      <c r="F15" s="202" t="str">
        <f>'Cupwertung Gesamt'!F165</f>
        <v>x</v>
      </c>
      <c r="G15" s="203">
        <f>'Cupwertung Gesamt'!G165</f>
        <v>0</v>
      </c>
      <c r="H15" s="202" t="str">
        <f>'Cupwertung Gesamt'!H165</f>
        <v>x</v>
      </c>
      <c r="I15" s="203">
        <f>'Cupwertung Gesamt'!I165</f>
        <v>0</v>
      </c>
      <c r="J15" s="202">
        <f>'Cupwertung Gesamt'!J165</f>
        <v>2</v>
      </c>
      <c r="K15" s="203">
        <f>'Cupwertung Gesamt'!K165</f>
        <v>14</v>
      </c>
      <c r="L15" s="202" t="str">
        <f>'Cupwertung Gesamt'!L165</f>
        <v>*)</v>
      </c>
      <c r="M15" s="203">
        <f>'Cupwertung Gesamt'!M165</f>
        <v>0</v>
      </c>
      <c r="N15" s="202">
        <f>'Cupwertung Gesamt'!N165</f>
        <v>5</v>
      </c>
      <c r="O15" s="203">
        <f>'Cupwertung Gesamt'!O165</f>
        <v>7</v>
      </c>
      <c r="P15" s="202">
        <f>'Cupwertung Gesamt'!P165</f>
        <v>2</v>
      </c>
      <c r="Q15" s="203">
        <f>'Cupwertung Gesamt'!Q165</f>
        <v>8</v>
      </c>
      <c r="R15" s="202">
        <f>'Cupwertung Gesamt'!R165</f>
        <v>0</v>
      </c>
      <c r="S15" s="203">
        <f>'Cupwertung Gesamt'!S165</f>
        <v>0</v>
      </c>
      <c r="T15" s="202"/>
      <c r="U15" s="203"/>
      <c r="V15" s="202"/>
      <c r="W15" s="203"/>
      <c r="X15" s="35">
        <f>'Cupwertung Gesamt'!X165</f>
        <v>0</v>
      </c>
      <c r="Z15" s="193"/>
      <c r="AA15" s="194"/>
    </row>
    <row r="16" spans="1:27" s="192" customFormat="1" ht="12.75">
      <c r="A16" s="17" t="s">
        <v>21</v>
      </c>
      <c r="B16" s="38" t="str">
        <f>'Cupwertung Gesamt'!B166</f>
        <v>Wimmer Florian</v>
      </c>
      <c r="C16" s="38" t="str">
        <f>'Cupwertung Gesamt'!C166</f>
        <v>Bike Team Kaiser</v>
      </c>
      <c r="D16" s="20">
        <f t="shared" si="0"/>
        <v>1</v>
      </c>
      <c r="E16" s="35">
        <f t="shared" si="1"/>
        <v>24</v>
      </c>
      <c r="F16" s="202" t="str">
        <f>'Cupwertung Gesamt'!F166</f>
        <v>x</v>
      </c>
      <c r="G16" s="203">
        <f>'Cupwertung Gesamt'!G166</f>
        <v>0</v>
      </c>
      <c r="H16" s="202" t="str">
        <f>'Cupwertung Gesamt'!H166</f>
        <v>x</v>
      </c>
      <c r="I16" s="203">
        <f>'Cupwertung Gesamt'!I166</f>
        <v>0</v>
      </c>
      <c r="J16" s="202">
        <f>'Cupwertung Gesamt'!J166</f>
        <v>7</v>
      </c>
      <c r="K16" s="203">
        <f>'Cupwertung Gesamt'!K166</f>
        <v>8</v>
      </c>
      <c r="L16" s="202" t="str">
        <f>'Cupwertung Gesamt'!L166</f>
        <v>*)</v>
      </c>
      <c r="M16" s="203">
        <f>'Cupwertung Gesamt'!M166</f>
        <v>0</v>
      </c>
      <c r="N16" s="202">
        <f>'Cupwertung Gesamt'!N166</f>
        <v>6</v>
      </c>
      <c r="O16" s="203">
        <f>'Cupwertung Gesamt'!O166</f>
        <v>6</v>
      </c>
      <c r="P16" s="202">
        <f>'Cupwertung Gesamt'!P166</f>
        <v>1</v>
      </c>
      <c r="Q16" s="203">
        <f>'Cupwertung Gesamt'!Q166</f>
        <v>10</v>
      </c>
      <c r="R16" s="202">
        <f>'Cupwertung Gesamt'!R166</f>
        <v>0</v>
      </c>
      <c r="S16" s="203">
        <f>'Cupwertung Gesamt'!S166</f>
        <v>0</v>
      </c>
      <c r="T16" s="202"/>
      <c r="U16" s="203"/>
      <c r="V16" s="202"/>
      <c r="W16" s="203"/>
      <c r="X16" s="35">
        <f>'Cupwertung Gesamt'!X166</f>
        <v>0</v>
      </c>
      <c r="Z16" s="193"/>
      <c r="AA16" s="194"/>
    </row>
    <row r="17" spans="1:27" s="192" customFormat="1" ht="12.75">
      <c r="A17" s="17" t="s">
        <v>24</v>
      </c>
      <c r="B17" s="38">
        <f>'Cupwertung Gesamt'!B167</f>
        <v>0</v>
      </c>
      <c r="C17" s="38">
        <f>'Cupwertung Gesamt'!C167</f>
        <v>0</v>
      </c>
      <c r="D17" s="20">
        <f t="shared" si="0"/>
        <v>0</v>
      </c>
      <c r="E17" s="35">
        <f t="shared" si="1"/>
        <v>0</v>
      </c>
      <c r="F17" s="202">
        <f>'Cupwertung Gesamt'!F167</f>
        <v>0</v>
      </c>
      <c r="G17" s="203">
        <f>'Cupwertung Gesamt'!G167</f>
        <v>0</v>
      </c>
      <c r="H17" s="202">
        <f>'Cupwertung Gesamt'!H167</f>
        <v>0</v>
      </c>
      <c r="I17" s="203">
        <f>'Cupwertung Gesamt'!I167</f>
        <v>0</v>
      </c>
      <c r="J17" s="202">
        <f>'Cupwertung Gesamt'!J167</f>
        <v>0</v>
      </c>
      <c r="K17" s="203">
        <f>'Cupwertung Gesamt'!K167</f>
        <v>0</v>
      </c>
      <c r="L17" s="202">
        <f>'Cupwertung Gesamt'!L167</f>
        <v>0</v>
      </c>
      <c r="M17" s="203">
        <f>'Cupwertung Gesamt'!M167</f>
        <v>0</v>
      </c>
      <c r="N17" s="202">
        <f>'Cupwertung Gesamt'!N167</f>
        <v>0</v>
      </c>
      <c r="O17" s="203">
        <f>'Cupwertung Gesamt'!O167</f>
        <v>0</v>
      </c>
      <c r="P17" s="202">
        <f>'Cupwertung Gesamt'!P167</f>
        <v>0</v>
      </c>
      <c r="Q17" s="203">
        <f>'Cupwertung Gesamt'!Q167</f>
        <v>0</v>
      </c>
      <c r="R17" s="202">
        <f>'Cupwertung Gesamt'!R167</f>
        <v>0</v>
      </c>
      <c r="S17" s="203">
        <f>'Cupwertung Gesamt'!S167</f>
        <v>0</v>
      </c>
      <c r="T17" s="202"/>
      <c r="U17" s="203"/>
      <c r="V17" s="202"/>
      <c r="W17" s="203"/>
      <c r="X17" s="35">
        <f>'Cupwertung Gesamt'!X167</f>
        <v>0</v>
      </c>
      <c r="Z17" s="193"/>
      <c r="AA17" s="194"/>
    </row>
    <row r="18" spans="1:27" s="192" customFormat="1" ht="12.75">
      <c r="A18" s="17" t="s">
        <v>27</v>
      </c>
      <c r="B18" s="38">
        <f>'Cupwertung Gesamt'!B168</f>
        <v>0</v>
      </c>
      <c r="C18" s="38">
        <f>'Cupwertung Gesamt'!C168</f>
        <v>0</v>
      </c>
      <c r="D18" s="20">
        <f t="shared" si="0"/>
        <v>0</v>
      </c>
      <c r="E18" s="35">
        <f t="shared" si="1"/>
        <v>0</v>
      </c>
      <c r="F18" s="202">
        <f>'Cupwertung Gesamt'!F168</f>
        <v>0</v>
      </c>
      <c r="G18" s="203">
        <f>'Cupwertung Gesamt'!G168</f>
        <v>0</v>
      </c>
      <c r="H18" s="202">
        <f>'Cupwertung Gesamt'!H168</f>
        <v>0</v>
      </c>
      <c r="I18" s="203">
        <f>'Cupwertung Gesamt'!I168</f>
        <v>0</v>
      </c>
      <c r="J18" s="202">
        <f>'Cupwertung Gesamt'!J168</f>
        <v>0</v>
      </c>
      <c r="K18" s="203">
        <f>'Cupwertung Gesamt'!K168</f>
        <v>0</v>
      </c>
      <c r="L18" s="202">
        <f>'Cupwertung Gesamt'!L168</f>
        <v>0</v>
      </c>
      <c r="M18" s="203">
        <f>'Cupwertung Gesamt'!M168</f>
        <v>0</v>
      </c>
      <c r="N18" s="202">
        <f>'Cupwertung Gesamt'!N168</f>
        <v>0</v>
      </c>
      <c r="O18" s="203">
        <f>'Cupwertung Gesamt'!O168</f>
        <v>0</v>
      </c>
      <c r="P18" s="202">
        <f>'Cupwertung Gesamt'!P168</f>
        <v>0</v>
      </c>
      <c r="Q18" s="203">
        <f>'Cupwertung Gesamt'!Q168</f>
        <v>0</v>
      </c>
      <c r="R18" s="202">
        <f>'Cupwertung Gesamt'!R168</f>
        <v>0</v>
      </c>
      <c r="S18" s="203">
        <f>'Cupwertung Gesamt'!S168</f>
        <v>0</v>
      </c>
      <c r="T18" s="202"/>
      <c r="U18" s="203"/>
      <c r="V18" s="202"/>
      <c r="W18" s="203"/>
      <c r="X18" s="35">
        <f>'Cupwertung Gesamt'!X168</f>
        <v>0</v>
      </c>
      <c r="Z18" s="193"/>
      <c r="AA18" s="194"/>
    </row>
    <row r="19" spans="1:27" s="192" customFormat="1" ht="12.75">
      <c r="A19" s="17" t="s">
        <v>28</v>
      </c>
      <c r="B19" s="38">
        <f>'Cupwertung Gesamt'!B169</f>
        <v>0</v>
      </c>
      <c r="C19" s="38">
        <f>'Cupwertung Gesamt'!C169</f>
        <v>0</v>
      </c>
      <c r="D19" s="20">
        <f t="shared" si="0"/>
        <v>0</v>
      </c>
      <c r="E19" s="35">
        <f t="shared" si="1"/>
        <v>0</v>
      </c>
      <c r="F19" s="202">
        <f>'Cupwertung Gesamt'!F169</f>
        <v>0</v>
      </c>
      <c r="G19" s="203">
        <f>'Cupwertung Gesamt'!G169</f>
        <v>0</v>
      </c>
      <c r="H19" s="202">
        <f>'Cupwertung Gesamt'!H169</f>
        <v>0</v>
      </c>
      <c r="I19" s="203">
        <f>'Cupwertung Gesamt'!I169</f>
        <v>0</v>
      </c>
      <c r="J19" s="202">
        <f>'Cupwertung Gesamt'!J169</f>
        <v>0</v>
      </c>
      <c r="K19" s="203">
        <f>'Cupwertung Gesamt'!K169</f>
        <v>0</v>
      </c>
      <c r="L19" s="202">
        <f>'Cupwertung Gesamt'!L169</f>
        <v>0</v>
      </c>
      <c r="M19" s="203">
        <f>'Cupwertung Gesamt'!M169</f>
        <v>0</v>
      </c>
      <c r="N19" s="202">
        <f>'Cupwertung Gesamt'!N169</f>
        <v>0</v>
      </c>
      <c r="O19" s="203">
        <f>'Cupwertung Gesamt'!O169</f>
        <v>0</v>
      </c>
      <c r="P19" s="202">
        <f>'Cupwertung Gesamt'!P169</f>
        <v>0</v>
      </c>
      <c r="Q19" s="203">
        <f>'Cupwertung Gesamt'!Q169</f>
        <v>0</v>
      </c>
      <c r="R19" s="202">
        <f>'Cupwertung Gesamt'!R169</f>
        <v>0</v>
      </c>
      <c r="S19" s="203">
        <f>'Cupwertung Gesamt'!S169</f>
        <v>0</v>
      </c>
      <c r="T19" s="202"/>
      <c r="U19" s="203"/>
      <c r="V19" s="202"/>
      <c r="W19" s="203"/>
      <c r="X19" s="35">
        <f>'Cupwertung Gesamt'!X169</f>
        <v>0</v>
      </c>
      <c r="Z19" s="193"/>
      <c r="AA19" s="194"/>
    </row>
    <row r="20" spans="1:27" s="192" customFormat="1" ht="12.75">
      <c r="A20" s="17" t="s">
        <v>29</v>
      </c>
      <c r="B20" s="38">
        <f>'Cupwertung Gesamt'!B170</f>
        <v>0</v>
      </c>
      <c r="C20" s="38">
        <f>'Cupwertung Gesamt'!C170</f>
        <v>0</v>
      </c>
      <c r="D20" s="20">
        <f t="shared" si="0"/>
        <v>0</v>
      </c>
      <c r="E20" s="35">
        <f t="shared" si="1"/>
        <v>0</v>
      </c>
      <c r="F20" s="202">
        <f>'Cupwertung Gesamt'!F170</f>
        <v>0</v>
      </c>
      <c r="G20" s="203">
        <f>'Cupwertung Gesamt'!G170</f>
        <v>0</v>
      </c>
      <c r="H20" s="202">
        <f>'Cupwertung Gesamt'!H170</f>
        <v>0</v>
      </c>
      <c r="I20" s="203">
        <f>'Cupwertung Gesamt'!I170</f>
        <v>0</v>
      </c>
      <c r="J20" s="202">
        <f>'Cupwertung Gesamt'!J170</f>
        <v>0</v>
      </c>
      <c r="K20" s="203">
        <f>'Cupwertung Gesamt'!K170</f>
        <v>0</v>
      </c>
      <c r="L20" s="202">
        <f>'Cupwertung Gesamt'!L170</f>
        <v>0</v>
      </c>
      <c r="M20" s="203">
        <f>'Cupwertung Gesamt'!M170</f>
        <v>0</v>
      </c>
      <c r="N20" s="202">
        <f>'Cupwertung Gesamt'!N170</f>
        <v>0</v>
      </c>
      <c r="O20" s="203">
        <f>'Cupwertung Gesamt'!O170</f>
        <v>0</v>
      </c>
      <c r="P20" s="202">
        <f>'Cupwertung Gesamt'!P170</f>
        <v>0</v>
      </c>
      <c r="Q20" s="203">
        <f>'Cupwertung Gesamt'!Q170</f>
        <v>0</v>
      </c>
      <c r="R20" s="202">
        <f>'Cupwertung Gesamt'!R170</f>
        <v>0</v>
      </c>
      <c r="S20" s="203">
        <f>'Cupwertung Gesamt'!S170</f>
        <v>0</v>
      </c>
      <c r="T20" s="202"/>
      <c r="U20" s="203"/>
      <c r="V20" s="202"/>
      <c r="W20" s="203"/>
      <c r="X20" s="35">
        <f>'Cupwertung Gesamt'!X170</f>
        <v>0</v>
      </c>
      <c r="Z20" s="193"/>
      <c r="AA20" s="194"/>
    </row>
    <row r="21" spans="1:27" s="192" customFormat="1" ht="12.75">
      <c r="A21" s="17" t="s">
        <v>30</v>
      </c>
      <c r="B21" s="38">
        <f>'Cupwertung Gesamt'!B171</f>
        <v>0</v>
      </c>
      <c r="C21" s="38">
        <f>'Cupwertung Gesamt'!C171</f>
        <v>0</v>
      </c>
      <c r="D21" s="20">
        <f t="shared" si="0"/>
        <v>1</v>
      </c>
      <c r="E21" s="35">
        <f t="shared" si="1"/>
        <v>0</v>
      </c>
      <c r="F21" s="202">
        <f>'Cupwertung Gesamt'!F171</f>
        <v>0</v>
      </c>
      <c r="G21" s="203">
        <f>'Cupwertung Gesamt'!G171</f>
        <v>0</v>
      </c>
      <c r="H21" s="202" t="s">
        <v>163</v>
      </c>
      <c r="I21" s="203">
        <f>'Cupwertung Gesamt'!I171</f>
        <v>0</v>
      </c>
      <c r="J21" s="202">
        <f>'Cupwertung Gesamt'!J171</f>
        <v>0</v>
      </c>
      <c r="K21" s="203">
        <f>'Cupwertung Gesamt'!K171</f>
        <v>0</v>
      </c>
      <c r="L21" s="202">
        <f>'Cupwertung Gesamt'!L171</f>
        <v>0</v>
      </c>
      <c r="M21" s="203">
        <f>'Cupwertung Gesamt'!M171</f>
        <v>0</v>
      </c>
      <c r="N21" s="202">
        <f>'Cupwertung Gesamt'!N171</f>
        <v>0</v>
      </c>
      <c r="O21" s="203">
        <f>'Cupwertung Gesamt'!O171</f>
        <v>0</v>
      </c>
      <c r="P21" s="202">
        <f>'Cupwertung Gesamt'!P171</f>
        <v>0</v>
      </c>
      <c r="Q21" s="203">
        <f>'Cupwertung Gesamt'!Q171</f>
        <v>0</v>
      </c>
      <c r="R21" s="202">
        <f>'Cupwertung Gesamt'!R171</f>
        <v>0</v>
      </c>
      <c r="S21" s="203">
        <f>'Cupwertung Gesamt'!S171</f>
        <v>0</v>
      </c>
      <c r="T21" s="202"/>
      <c r="U21" s="203"/>
      <c r="V21" s="202"/>
      <c r="W21" s="203"/>
      <c r="X21" s="35">
        <f>'Cupwertung Gesamt'!X171</f>
        <v>0</v>
      </c>
      <c r="Z21" s="193"/>
      <c r="AA21" s="194"/>
    </row>
    <row r="22" spans="1:27" s="192" customFormat="1" ht="12.75">
      <c r="A22" s="17" t="s">
        <v>38</v>
      </c>
      <c r="B22" s="38">
        <f>'Cupwertung Gesamt'!B172</f>
        <v>0</v>
      </c>
      <c r="C22" s="38">
        <f>'Cupwertung Gesamt'!C172</f>
        <v>0</v>
      </c>
      <c r="D22" s="20">
        <f t="shared" si="0"/>
        <v>0</v>
      </c>
      <c r="E22" s="35">
        <f t="shared" si="1"/>
        <v>0</v>
      </c>
      <c r="F22" s="202">
        <f>'Cupwertung Gesamt'!F172</f>
        <v>0</v>
      </c>
      <c r="G22" s="203">
        <f>'Cupwertung Gesamt'!G172</f>
        <v>0</v>
      </c>
      <c r="H22" s="202">
        <f>'Cupwertung Gesamt'!H172</f>
        <v>0</v>
      </c>
      <c r="I22" s="203">
        <f>'Cupwertung Gesamt'!I172</f>
        <v>0</v>
      </c>
      <c r="J22" s="202">
        <f>'Cupwertung Gesamt'!J172</f>
        <v>0</v>
      </c>
      <c r="K22" s="203">
        <f>'Cupwertung Gesamt'!K172</f>
        <v>0</v>
      </c>
      <c r="L22" s="202">
        <f>'Cupwertung Gesamt'!L172</f>
        <v>0</v>
      </c>
      <c r="M22" s="203">
        <f>'Cupwertung Gesamt'!M172</f>
        <v>0</v>
      </c>
      <c r="N22" s="202">
        <f>'Cupwertung Gesamt'!N172</f>
        <v>0</v>
      </c>
      <c r="O22" s="203">
        <f>'Cupwertung Gesamt'!O172</f>
        <v>0</v>
      </c>
      <c r="P22" s="202">
        <f>'Cupwertung Gesamt'!P172</f>
        <v>0</v>
      </c>
      <c r="Q22" s="203">
        <f>'Cupwertung Gesamt'!Q172</f>
        <v>0</v>
      </c>
      <c r="R22" s="202">
        <f>'Cupwertung Gesamt'!R172</f>
        <v>0</v>
      </c>
      <c r="S22" s="203">
        <f>'Cupwertung Gesamt'!S172</f>
        <v>0</v>
      </c>
      <c r="T22" s="202"/>
      <c r="U22" s="203"/>
      <c r="V22" s="202"/>
      <c r="W22" s="203"/>
      <c r="X22" s="35">
        <f>'Cupwertung Gesamt'!X172</f>
        <v>0</v>
      </c>
      <c r="Z22" s="193"/>
      <c r="AA22" s="194"/>
    </row>
    <row r="23" spans="1:27" s="192" customFormat="1" ht="12.75">
      <c r="A23" s="17" t="s">
        <v>41</v>
      </c>
      <c r="B23" s="38">
        <f>'Cupwertung Gesamt'!B173</f>
        <v>0</v>
      </c>
      <c r="C23" s="38">
        <f>'Cupwertung Gesamt'!C173</f>
        <v>0</v>
      </c>
      <c r="D23" s="20">
        <f t="shared" si="0"/>
        <v>0</v>
      </c>
      <c r="E23" s="35">
        <f t="shared" si="1"/>
        <v>0</v>
      </c>
      <c r="F23" s="202">
        <f>'Cupwertung Gesamt'!F173</f>
        <v>0</v>
      </c>
      <c r="G23" s="203">
        <f>'Cupwertung Gesamt'!G173</f>
        <v>0</v>
      </c>
      <c r="H23" s="202">
        <f>'Cupwertung Gesamt'!H173</f>
        <v>0</v>
      </c>
      <c r="I23" s="203">
        <f>'Cupwertung Gesamt'!I173</f>
        <v>0</v>
      </c>
      <c r="J23" s="202">
        <f>'Cupwertung Gesamt'!J173</f>
        <v>0</v>
      </c>
      <c r="K23" s="203">
        <f>'Cupwertung Gesamt'!K173</f>
        <v>0</v>
      </c>
      <c r="L23" s="202">
        <f>'Cupwertung Gesamt'!L173</f>
        <v>0</v>
      </c>
      <c r="M23" s="203">
        <f>'Cupwertung Gesamt'!M173</f>
        <v>0</v>
      </c>
      <c r="N23" s="202">
        <f>'Cupwertung Gesamt'!N173</f>
        <v>0</v>
      </c>
      <c r="O23" s="203">
        <f>'Cupwertung Gesamt'!O173</f>
        <v>0</v>
      </c>
      <c r="P23" s="202">
        <f>'Cupwertung Gesamt'!P173</f>
        <v>0</v>
      </c>
      <c r="Q23" s="203">
        <f>'Cupwertung Gesamt'!Q173</f>
        <v>0</v>
      </c>
      <c r="R23" s="202">
        <f>'Cupwertung Gesamt'!R173</f>
        <v>0</v>
      </c>
      <c r="S23" s="203">
        <f>'Cupwertung Gesamt'!S173</f>
        <v>0</v>
      </c>
      <c r="T23" s="202"/>
      <c r="U23" s="203"/>
      <c r="V23" s="202"/>
      <c r="W23" s="203"/>
      <c r="X23" s="35">
        <f>'Cupwertung Gesamt'!X173</f>
        <v>0</v>
      </c>
      <c r="Z23" s="193"/>
      <c r="AA23" s="194"/>
    </row>
    <row r="24" spans="1:27" s="192" customFormat="1" ht="12.75">
      <c r="A24" s="17" t="s">
        <v>43</v>
      </c>
      <c r="B24" s="38">
        <f>'Cupwertung Gesamt'!B174</f>
        <v>0</v>
      </c>
      <c r="C24" s="38">
        <f>'Cupwertung Gesamt'!C174</f>
        <v>0</v>
      </c>
      <c r="D24" s="20">
        <f t="shared" si="0"/>
        <v>0</v>
      </c>
      <c r="E24" s="35">
        <f t="shared" si="1"/>
        <v>0</v>
      </c>
      <c r="F24" s="202">
        <f>'Cupwertung Gesamt'!F174</f>
        <v>0</v>
      </c>
      <c r="G24" s="203">
        <f>'Cupwertung Gesamt'!G174</f>
        <v>0</v>
      </c>
      <c r="H24" s="202">
        <f>'Cupwertung Gesamt'!H174</f>
        <v>0</v>
      </c>
      <c r="I24" s="203">
        <f>'Cupwertung Gesamt'!I174</f>
        <v>0</v>
      </c>
      <c r="J24" s="202">
        <f>'Cupwertung Gesamt'!J174</f>
        <v>0</v>
      </c>
      <c r="K24" s="203">
        <f>'Cupwertung Gesamt'!K174</f>
        <v>0</v>
      </c>
      <c r="L24" s="202">
        <f>'Cupwertung Gesamt'!L174</f>
        <v>0</v>
      </c>
      <c r="M24" s="203">
        <f>'Cupwertung Gesamt'!M174</f>
        <v>0</v>
      </c>
      <c r="N24" s="202">
        <f>'Cupwertung Gesamt'!N174</f>
        <v>0</v>
      </c>
      <c r="O24" s="203">
        <f>'Cupwertung Gesamt'!O174</f>
        <v>0</v>
      </c>
      <c r="P24" s="202">
        <f>'Cupwertung Gesamt'!P174</f>
        <v>0</v>
      </c>
      <c r="Q24" s="203">
        <f>'Cupwertung Gesamt'!Q174</f>
        <v>0</v>
      </c>
      <c r="R24" s="202">
        <f>'Cupwertung Gesamt'!R174</f>
        <v>0</v>
      </c>
      <c r="S24" s="203">
        <f>'Cupwertung Gesamt'!S174</f>
        <v>0</v>
      </c>
      <c r="T24" s="202"/>
      <c r="U24" s="203"/>
      <c r="V24" s="202"/>
      <c r="W24" s="203"/>
      <c r="X24" s="35">
        <f>'Cupwertung Gesamt'!X174</f>
        <v>0</v>
      </c>
      <c r="Z24" s="193"/>
      <c r="AA24" s="194"/>
    </row>
    <row r="25" spans="1:27" s="192" customFormat="1" ht="12.75">
      <c r="A25" s="17" t="s">
        <v>46</v>
      </c>
      <c r="B25" s="38">
        <f>'Cupwertung Gesamt'!B175</f>
        <v>0</v>
      </c>
      <c r="C25" s="38">
        <f>'Cupwertung Gesamt'!C175</f>
        <v>0</v>
      </c>
      <c r="D25" s="20">
        <f t="shared" si="0"/>
        <v>0</v>
      </c>
      <c r="E25" s="35">
        <f t="shared" si="1"/>
        <v>0</v>
      </c>
      <c r="F25" s="202">
        <f>'Cupwertung Gesamt'!F175</f>
        <v>0</v>
      </c>
      <c r="G25" s="203">
        <f>'Cupwertung Gesamt'!G175</f>
        <v>0</v>
      </c>
      <c r="H25" s="202">
        <f>'Cupwertung Gesamt'!H175</f>
        <v>0</v>
      </c>
      <c r="I25" s="203">
        <f>'Cupwertung Gesamt'!I175</f>
        <v>0</v>
      </c>
      <c r="J25" s="202">
        <f>'Cupwertung Gesamt'!J175</f>
        <v>0</v>
      </c>
      <c r="K25" s="203">
        <f>'Cupwertung Gesamt'!K175</f>
        <v>0</v>
      </c>
      <c r="L25" s="202">
        <f>'Cupwertung Gesamt'!L175</f>
        <v>0</v>
      </c>
      <c r="M25" s="203">
        <f>'Cupwertung Gesamt'!M175</f>
        <v>0</v>
      </c>
      <c r="N25" s="202">
        <f>'Cupwertung Gesamt'!N175</f>
        <v>0</v>
      </c>
      <c r="O25" s="203">
        <f>'Cupwertung Gesamt'!O175</f>
        <v>0</v>
      </c>
      <c r="P25" s="202">
        <f>'Cupwertung Gesamt'!P175</f>
        <v>0</v>
      </c>
      <c r="Q25" s="203">
        <f>'Cupwertung Gesamt'!Q175</f>
        <v>0</v>
      </c>
      <c r="R25" s="202">
        <f>'Cupwertung Gesamt'!R175</f>
        <v>0</v>
      </c>
      <c r="S25" s="203">
        <f>'Cupwertung Gesamt'!S175</f>
        <v>0</v>
      </c>
      <c r="T25" s="202"/>
      <c r="U25" s="203"/>
      <c r="V25" s="202"/>
      <c r="W25" s="203"/>
      <c r="X25" s="35">
        <f>'Cupwertung Gesamt'!X175</f>
        <v>0</v>
      </c>
      <c r="Z25" s="193"/>
      <c r="AA25" s="194"/>
    </row>
    <row r="26" spans="1:27" s="192" customFormat="1" ht="12.75">
      <c r="A26" s="17" t="s">
        <v>48</v>
      </c>
      <c r="B26" s="38">
        <f>'Cupwertung Gesamt'!B176</f>
        <v>0</v>
      </c>
      <c r="C26" s="38">
        <f>'Cupwertung Gesamt'!C176</f>
        <v>0</v>
      </c>
      <c r="D26" s="20">
        <f t="shared" si="0"/>
        <v>0</v>
      </c>
      <c r="E26" s="35">
        <f t="shared" si="1"/>
        <v>0</v>
      </c>
      <c r="F26" s="202">
        <f>'Cupwertung Gesamt'!F176</f>
        <v>0</v>
      </c>
      <c r="G26" s="203">
        <f>'Cupwertung Gesamt'!G176</f>
        <v>0</v>
      </c>
      <c r="H26" s="202">
        <f>'Cupwertung Gesamt'!H176</f>
        <v>0</v>
      </c>
      <c r="I26" s="203">
        <f>'Cupwertung Gesamt'!I176</f>
        <v>0</v>
      </c>
      <c r="J26" s="202">
        <f>'Cupwertung Gesamt'!J176</f>
        <v>0</v>
      </c>
      <c r="K26" s="203">
        <f>'Cupwertung Gesamt'!K176</f>
        <v>0</v>
      </c>
      <c r="L26" s="202">
        <f>'Cupwertung Gesamt'!L176</f>
        <v>0</v>
      </c>
      <c r="M26" s="203">
        <f>'Cupwertung Gesamt'!M176</f>
        <v>0</v>
      </c>
      <c r="N26" s="202">
        <f>'Cupwertung Gesamt'!N176</f>
        <v>0</v>
      </c>
      <c r="O26" s="203">
        <f>'Cupwertung Gesamt'!O176</f>
        <v>0</v>
      </c>
      <c r="P26" s="202">
        <f>'Cupwertung Gesamt'!P176</f>
        <v>0</v>
      </c>
      <c r="Q26" s="203">
        <f>'Cupwertung Gesamt'!Q176</f>
        <v>0</v>
      </c>
      <c r="R26" s="202">
        <f>'Cupwertung Gesamt'!R176</f>
        <v>0</v>
      </c>
      <c r="S26" s="203">
        <f>'Cupwertung Gesamt'!S176</f>
        <v>0</v>
      </c>
      <c r="T26" s="202"/>
      <c r="U26" s="203"/>
      <c r="V26" s="202"/>
      <c r="W26" s="203"/>
      <c r="X26" s="35">
        <f>'Cupwertung Gesamt'!X176</f>
        <v>0</v>
      </c>
      <c r="Z26" s="193"/>
      <c r="AA26" s="194"/>
    </row>
    <row r="27" spans="1:27" s="192" customFormat="1" ht="12.75">
      <c r="A27" s="17" t="s">
        <v>50</v>
      </c>
      <c r="B27" s="18">
        <f>'Cupwertung Gesamt'!B177</f>
        <v>0</v>
      </c>
      <c r="C27" s="18">
        <f>'Cupwertung Gesamt'!C177</f>
        <v>0</v>
      </c>
      <c r="D27" s="20">
        <f t="shared" si="0"/>
        <v>0</v>
      </c>
      <c r="E27" s="35">
        <f t="shared" si="1"/>
        <v>0</v>
      </c>
      <c r="F27" s="202">
        <f>'Cupwertung Gesamt'!F177</f>
        <v>0</v>
      </c>
      <c r="G27" s="203">
        <f>'Cupwertung Gesamt'!G177</f>
        <v>0</v>
      </c>
      <c r="H27" s="202">
        <f>'Cupwertung Gesamt'!H177</f>
        <v>0</v>
      </c>
      <c r="I27" s="203">
        <f>'Cupwertung Gesamt'!I177</f>
        <v>0</v>
      </c>
      <c r="J27" s="202">
        <f>'Cupwertung Gesamt'!J177</f>
        <v>0</v>
      </c>
      <c r="K27" s="203">
        <f>'Cupwertung Gesamt'!K177</f>
        <v>0</v>
      </c>
      <c r="L27" s="202">
        <f>'Cupwertung Gesamt'!L177</f>
        <v>0</v>
      </c>
      <c r="M27" s="203">
        <f>'Cupwertung Gesamt'!M177</f>
        <v>0</v>
      </c>
      <c r="N27" s="202">
        <f>'Cupwertung Gesamt'!N177</f>
        <v>0</v>
      </c>
      <c r="O27" s="203">
        <f>'Cupwertung Gesamt'!O177</f>
        <v>0</v>
      </c>
      <c r="P27" s="202">
        <f>'Cupwertung Gesamt'!P177</f>
        <v>0</v>
      </c>
      <c r="Q27" s="203">
        <f>'Cupwertung Gesamt'!Q177</f>
        <v>0</v>
      </c>
      <c r="R27" s="202">
        <f>'Cupwertung Gesamt'!R177</f>
        <v>0</v>
      </c>
      <c r="S27" s="203">
        <f>'Cupwertung Gesamt'!S177</f>
        <v>0</v>
      </c>
      <c r="T27" s="42"/>
      <c r="U27" s="215"/>
      <c r="V27" s="216"/>
      <c r="W27" s="217"/>
      <c r="X27" s="35">
        <f>'Cupwertung Gesamt'!X177</f>
        <v>0</v>
      </c>
      <c r="Z27" s="193"/>
      <c r="AA27" s="194"/>
    </row>
    <row r="28" spans="1:27" s="192" customFormat="1" ht="12.75">
      <c r="A28" s="17" t="s">
        <v>52</v>
      </c>
      <c r="B28" s="18">
        <f>'Cupwertung Gesamt'!B178</f>
        <v>0</v>
      </c>
      <c r="C28" s="18">
        <f>'Cupwertung Gesamt'!C178</f>
        <v>0</v>
      </c>
      <c r="D28" s="20">
        <f t="shared" si="0"/>
        <v>0</v>
      </c>
      <c r="E28" s="35">
        <f t="shared" si="1"/>
        <v>0</v>
      </c>
      <c r="F28" s="202">
        <f>'Cupwertung Gesamt'!F178</f>
        <v>0</v>
      </c>
      <c r="G28" s="203">
        <f>'Cupwertung Gesamt'!G178</f>
        <v>0</v>
      </c>
      <c r="H28" s="202">
        <f>'Cupwertung Gesamt'!H178</f>
        <v>0</v>
      </c>
      <c r="I28" s="203">
        <f>'Cupwertung Gesamt'!I178</f>
        <v>0</v>
      </c>
      <c r="J28" s="202">
        <f>'Cupwertung Gesamt'!J178</f>
        <v>0</v>
      </c>
      <c r="K28" s="203">
        <f>'Cupwertung Gesamt'!K178</f>
        <v>0</v>
      </c>
      <c r="L28" s="202">
        <f>'Cupwertung Gesamt'!L178</f>
        <v>0</v>
      </c>
      <c r="M28" s="203">
        <f>'Cupwertung Gesamt'!M178</f>
        <v>0</v>
      </c>
      <c r="N28" s="202">
        <f>'Cupwertung Gesamt'!N178</f>
        <v>0</v>
      </c>
      <c r="O28" s="203">
        <f>'Cupwertung Gesamt'!O178</f>
        <v>0</v>
      </c>
      <c r="P28" s="202">
        <f>'Cupwertung Gesamt'!P178</f>
        <v>0</v>
      </c>
      <c r="Q28" s="203">
        <f>'Cupwertung Gesamt'!Q178</f>
        <v>0</v>
      </c>
      <c r="R28" s="202">
        <f>'Cupwertung Gesamt'!R178</f>
        <v>0</v>
      </c>
      <c r="S28" s="203">
        <f>'Cupwertung Gesamt'!S178</f>
        <v>0</v>
      </c>
      <c r="T28" s="42"/>
      <c r="U28" s="215"/>
      <c r="V28" s="216"/>
      <c r="W28" s="217"/>
      <c r="X28" s="35">
        <f>'Cupwertung Gesamt'!X178</f>
        <v>0</v>
      </c>
      <c r="Z28" s="193"/>
      <c r="AA28" s="194"/>
    </row>
    <row r="29" spans="1:27" s="192" customFormat="1" ht="12.75">
      <c r="A29" s="17" t="s">
        <v>54</v>
      </c>
      <c r="B29" s="18">
        <f>'Cupwertung Gesamt'!B179</f>
        <v>0</v>
      </c>
      <c r="C29" s="18">
        <f>'Cupwertung Gesamt'!C179</f>
        <v>0</v>
      </c>
      <c r="D29" s="20">
        <f t="shared" si="0"/>
        <v>0</v>
      </c>
      <c r="E29" s="35">
        <f t="shared" si="1"/>
        <v>0</v>
      </c>
      <c r="F29" s="202">
        <f>'Cupwertung Gesamt'!F179</f>
        <v>0</v>
      </c>
      <c r="G29" s="203">
        <f>'Cupwertung Gesamt'!G179</f>
        <v>0</v>
      </c>
      <c r="H29" s="202">
        <f>'Cupwertung Gesamt'!H179</f>
        <v>0</v>
      </c>
      <c r="I29" s="203">
        <f>'Cupwertung Gesamt'!I179</f>
        <v>0</v>
      </c>
      <c r="J29" s="202">
        <f>'Cupwertung Gesamt'!J179</f>
        <v>0</v>
      </c>
      <c r="K29" s="203">
        <f>'Cupwertung Gesamt'!K179</f>
        <v>0</v>
      </c>
      <c r="L29" s="202">
        <f>'Cupwertung Gesamt'!L179</f>
        <v>0</v>
      </c>
      <c r="M29" s="203">
        <f>'Cupwertung Gesamt'!M179</f>
        <v>0</v>
      </c>
      <c r="N29" s="202">
        <f>'Cupwertung Gesamt'!N179</f>
        <v>0</v>
      </c>
      <c r="O29" s="203">
        <f>'Cupwertung Gesamt'!O179</f>
        <v>0</v>
      </c>
      <c r="P29" s="202">
        <f>'Cupwertung Gesamt'!P179</f>
        <v>0</v>
      </c>
      <c r="Q29" s="203">
        <f>'Cupwertung Gesamt'!Q179</f>
        <v>0</v>
      </c>
      <c r="R29" s="202">
        <f>'Cupwertung Gesamt'!R179</f>
        <v>0</v>
      </c>
      <c r="S29" s="203">
        <f>'Cupwertung Gesamt'!S179</f>
        <v>0</v>
      </c>
      <c r="T29" s="42"/>
      <c r="U29" s="215"/>
      <c r="V29" s="216"/>
      <c r="W29" s="217"/>
      <c r="X29" s="35">
        <f>'Cupwertung Gesamt'!X179</f>
        <v>0</v>
      </c>
      <c r="Z29" s="193"/>
      <c r="AA29" s="194"/>
    </row>
    <row r="30" spans="1:27" s="192" customFormat="1" ht="12.75">
      <c r="A30" s="17" t="s">
        <v>56</v>
      </c>
      <c r="B30" s="18">
        <f>'Cupwertung Gesamt'!B180</f>
        <v>0</v>
      </c>
      <c r="C30" s="18">
        <f>'Cupwertung Gesamt'!C180</f>
        <v>0</v>
      </c>
      <c r="D30" s="20">
        <f t="shared" si="0"/>
        <v>0</v>
      </c>
      <c r="E30" s="35">
        <f t="shared" si="1"/>
        <v>0</v>
      </c>
      <c r="F30" s="202">
        <f>'Cupwertung Gesamt'!F180</f>
        <v>0</v>
      </c>
      <c r="G30" s="203">
        <f>'Cupwertung Gesamt'!G180</f>
        <v>0</v>
      </c>
      <c r="H30" s="202">
        <f>'Cupwertung Gesamt'!H180</f>
        <v>0</v>
      </c>
      <c r="I30" s="203">
        <f>'Cupwertung Gesamt'!I180</f>
        <v>0</v>
      </c>
      <c r="J30" s="202">
        <f>'Cupwertung Gesamt'!J180</f>
        <v>0</v>
      </c>
      <c r="K30" s="203">
        <f>'Cupwertung Gesamt'!K180</f>
        <v>0</v>
      </c>
      <c r="L30" s="202">
        <f>'Cupwertung Gesamt'!L180</f>
        <v>0</v>
      </c>
      <c r="M30" s="203">
        <f>'Cupwertung Gesamt'!M180</f>
        <v>0</v>
      </c>
      <c r="N30" s="202">
        <f>'Cupwertung Gesamt'!N180</f>
        <v>0</v>
      </c>
      <c r="O30" s="203">
        <f>'Cupwertung Gesamt'!O180</f>
        <v>0</v>
      </c>
      <c r="P30" s="202">
        <f>'Cupwertung Gesamt'!P180</f>
        <v>0</v>
      </c>
      <c r="Q30" s="203">
        <f>'Cupwertung Gesamt'!Q180</f>
        <v>0</v>
      </c>
      <c r="R30" s="202">
        <f>'Cupwertung Gesamt'!R180</f>
        <v>0</v>
      </c>
      <c r="S30" s="203">
        <f>'Cupwertung Gesamt'!S180</f>
        <v>0</v>
      </c>
      <c r="T30" s="42"/>
      <c r="U30" s="215"/>
      <c r="V30" s="216"/>
      <c r="W30" s="217"/>
      <c r="X30" s="35">
        <f>'Cupwertung Gesamt'!X180</f>
        <v>0</v>
      </c>
      <c r="Z30" s="193"/>
      <c r="AA30" s="194"/>
    </row>
    <row r="31" spans="1:27" s="192" customFormat="1" ht="12.75">
      <c r="A31" s="17" t="s">
        <v>58</v>
      </c>
      <c r="B31" s="18">
        <f>'Cupwertung Gesamt'!B181</f>
        <v>0</v>
      </c>
      <c r="C31" s="18">
        <f>'Cupwertung Gesamt'!C181</f>
        <v>0</v>
      </c>
      <c r="D31" s="20">
        <f t="shared" si="0"/>
        <v>0</v>
      </c>
      <c r="E31" s="35">
        <f t="shared" si="1"/>
        <v>0</v>
      </c>
      <c r="F31" s="202">
        <f>'Cupwertung Gesamt'!F181</f>
        <v>0</v>
      </c>
      <c r="G31" s="203">
        <f>'Cupwertung Gesamt'!G181</f>
        <v>0</v>
      </c>
      <c r="H31" s="202">
        <f>'Cupwertung Gesamt'!H181</f>
        <v>0</v>
      </c>
      <c r="I31" s="203">
        <f>'Cupwertung Gesamt'!I181</f>
        <v>0</v>
      </c>
      <c r="J31" s="202">
        <f>'Cupwertung Gesamt'!J181</f>
        <v>0</v>
      </c>
      <c r="K31" s="203">
        <f>'Cupwertung Gesamt'!K181</f>
        <v>0</v>
      </c>
      <c r="L31" s="202">
        <f>'Cupwertung Gesamt'!L181</f>
        <v>0</v>
      </c>
      <c r="M31" s="203">
        <f>'Cupwertung Gesamt'!M181</f>
        <v>0</v>
      </c>
      <c r="N31" s="202">
        <f>'Cupwertung Gesamt'!N181</f>
        <v>0</v>
      </c>
      <c r="O31" s="203">
        <f>'Cupwertung Gesamt'!O181</f>
        <v>0</v>
      </c>
      <c r="P31" s="202">
        <f>'Cupwertung Gesamt'!P181</f>
        <v>0</v>
      </c>
      <c r="Q31" s="203">
        <f>'Cupwertung Gesamt'!Q181</f>
        <v>0</v>
      </c>
      <c r="R31" s="202">
        <f>'Cupwertung Gesamt'!R181</f>
        <v>0</v>
      </c>
      <c r="S31" s="203">
        <f>'Cupwertung Gesamt'!S181</f>
        <v>0</v>
      </c>
      <c r="T31" s="42"/>
      <c r="U31" s="215"/>
      <c r="V31" s="216"/>
      <c r="W31" s="217"/>
      <c r="X31" s="35">
        <f>'Cupwertung Gesamt'!X181</f>
        <v>0</v>
      </c>
      <c r="Z31" s="193"/>
      <c r="AA31" s="194"/>
    </row>
    <row r="32" spans="1:27" s="192" customFormat="1" ht="12.75">
      <c r="A32" s="17" t="s">
        <v>82</v>
      </c>
      <c r="B32" s="18">
        <f>'Cupwertung Gesamt'!B182</f>
        <v>0</v>
      </c>
      <c r="C32" s="18">
        <f>'Cupwertung Gesamt'!C182</f>
        <v>0</v>
      </c>
      <c r="D32" s="20">
        <f t="shared" si="0"/>
        <v>0</v>
      </c>
      <c r="E32" s="35">
        <f t="shared" si="1"/>
        <v>0</v>
      </c>
      <c r="F32" s="202">
        <f>'Cupwertung Gesamt'!F182</f>
        <v>0</v>
      </c>
      <c r="G32" s="203">
        <f>'Cupwertung Gesamt'!G182</f>
        <v>0</v>
      </c>
      <c r="H32" s="202">
        <f>'Cupwertung Gesamt'!H182</f>
        <v>0</v>
      </c>
      <c r="I32" s="203">
        <f>'Cupwertung Gesamt'!I182</f>
        <v>0</v>
      </c>
      <c r="J32" s="202">
        <f>'Cupwertung Gesamt'!J182</f>
        <v>0</v>
      </c>
      <c r="K32" s="203">
        <f>'Cupwertung Gesamt'!K182</f>
        <v>0</v>
      </c>
      <c r="L32" s="202">
        <f>'Cupwertung Gesamt'!L182</f>
        <v>0</v>
      </c>
      <c r="M32" s="203">
        <f>'Cupwertung Gesamt'!M182</f>
        <v>0</v>
      </c>
      <c r="N32" s="202">
        <f>'Cupwertung Gesamt'!N182</f>
        <v>0</v>
      </c>
      <c r="O32" s="203">
        <f>'Cupwertung Gesamt'!O182</f>
        <v>0</v>
      </c>
      <c r="P32" s="202">
        <f>'Cupwertung Gesamt'!P182</f>
        <v>0</v>
      </c>
      <c r="Q32" s="203">
        <f>'Cupwertung Gesamt'!Q182</f>
        <v>0</v>
      </c>
      <c r="R32" s="202">
        <f>'Cupwertung Gesamt'!R182</f>
        <v>0</v>
      </c>
      <c r="S32" s="203">
        <f>'Cupwertung Gesamt'!S182</f>
        <v>0</v>
      </c>
      <c r="T32" s="42"/>
      <c r="U32" s="215"/>
      <c r="V32" s="216"/>
      <c r="W32" s="217"/>
      <c r="X32" s="35">
        <f>'Cupwertung Gesamt'!X182</f>
        <v>0</v>
      </c>
      <c r="Z32" s="193"/>
      <c r="AA32" s="194"/>
    </row>
    <row r="33" spans="1:24" ht="12.75">
      <c r="A33" s="17"/>
      <c r="B33" s="114" t="s">
        <v>144</v>
      </c>
      <c r="C33" s="114"/>
      <c r="D33" s="20">
        <f t="shared" si="0"/>
        <v>0</v>
      </c>
      <c r="E33" s="35">
        <f t="shared" si="1"/>
        <v>0</v>
      </c>
      <c r="F33" s="202">
        <f>'Cupwertung Gesamt'!F183</f>
        <v>0</v>
      </c>
      <c r="G33" s="203">
        <f>'Cupwertung Gesamt'!G183</f>
        <v>0</v>
      </c>
      <c r="H33" s="202">
        <f>'Cupwertung Gesamt'!H183</f>
        <v>0</v>
      </c>
      <c r="I33" s="203">
        <f>'Cupwertung Gesamt'!I183</f>
        <v>0</v>
      </c>
      <c r="J33" s="202">
        <f>'Cupwertung Gesamt'!J183</f>
        <v>0</v>
      </c>
      <c r="K33" s="203">
        <f>'Cupwertung Gesamt'!K183</f>
        <v>0</v>
      </c>
      <c r="L33" s="202">
        <f>'Cupwertung Gesamt'!L183</f>
        <v>0</v>
      </c>
      <c r="M33" s="203">
        <f>'Cupwertung Gesamt'!M183</f>
        <v>0</v>
      </c>
      <c r="N33" s="202">
        <f>'Cupwertung Gesamt'!N183</f>
        <v>0</v>
      </c>
      <c r="O33" s="203">
        <f>'Cupwertung Gesamt'!O183</f>
        <v>0</v>
      </c>
      <c r="P33" s="202">
        <f>'Cupwertung Gesamt'!P183</f>
        <v>0</v>
      </c>
      <c r="Q33" s="203">
        <f>'Cupwertung Gesamt'!Q183</f>
        <v>0</v>
      </c>
      <c r="R33" s="202">
        <f>'Cupwertung Gesamt'!R183</f>
        <v>0</v>
      </c>
      <c r="S33" s="203">
        <f>'Cupwertung Gesamt'!S183</f>
        <v>0</v>
      </c>
      <c r="T33" s="67"/>
      <c r="U33" s="68"/>
      <c r="V33" s="65"/>
      <c r="W33" s="66"/>
      <c r="X33" s="116">
        <f>Z33+AA33</f>
        <v>0</v>
      </c>
    </row>
  </sheetData>
  <sheetProtection selectLockedCells="1" selectUnlockedCells="1"/>
  <mergeCells count="62">
    <mergeCell ref="D1:D7"/>
    <mergeCell ref="F1:G1"/>
    <mergeCell ref="H1:I1"/>
    <mergeCell ref="J1:K1"/>
    <mergeCell ref="L1:M1"/>
    <mergeCell ref="N1:O1"/>
    <mergeCell ref="L2:M2"/>
    <mergeCell ref="N2:O2"/>
    <mergeCell ref="F5:G5"/>
    <mergeCell ref="H5:I5"/>
    <mergeCell ref="P1:Q1"/>
    <mergeCell ref="R1:S1"/>
    <mergeCell ref="T1:U1"/>
    <mergeCell ref="V1:W1"/>
    <mergeCell ref="X1:X7"/>
    <mergeCell ref="A2:A7"/>
    <mergeCell ref="B2:C7"/>
    <mergeCell ref="F2:G2"/>
    <mergeCell ref="H2:I2"/>
    <mergeCell ref="J2:K2"/>
    <mergeCell ref="P2:Q2"/>
    <mergeCell ref="R2:S2"/>
    <mergeCell ref="V2:W2"/>
    <mergeCell ref="F3:G3"/>
    <mergeCell ref="H3:I3"/>
    <mergeCell ref="J3:K3"/>
    <mergeCell ref="L3:M3"/>
    <mergeCell ref="N3:O3"/>
    <mergeCell ref="P3:Q3"/>
    <mergeCell ref="R3:S3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J5:K5"/>
    <mergeCell ref="L5:M5"/>
    <mergeCell ref="N5:O5"/>
    <mergeCell ref="P5:Q5"/>
    <mergeCell ref="R5:S5"/>
    <mergeCell ref="V5:W5"/>
    <mergeCell ref="T7:U7"/>
    <mergeCell ref="F6:G6"/>
    <mergeCell ref="H6:I6"/>
    <mergeCell ref="J6:K6"/>
    <mergeCell ref="L6:M6"/>
    <mergeCell ref="N6:O6"/>
    <mergeCell ref="P6:Q6"/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9375" right="0.39375" top="0.7875" bottom="0.7875" header="0.5118055555555555" footer="0.511805555555555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Z27"/>
  <sheetViews>
    <sheetView showZeros="0" zoomScalePageLayoutView="0" workbookViewId="0" topLeftCell="A1">
      <pane xSplit="2" ySplit="8" topLeftCell="C9" activePane="bottomRight" state="frozen"/>
      <selection pane="topLeft" activeCell="AE31" sqref="AE31"/>
      <selection pane="topRight" activeCell="AE31" sqref="AE31"/>
      <selection pane="bottomLeft" activeCell="AE31" sqref="AE31"/>
      <selection pane="bottomRight" activeCell="AE31" sqref="AE31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0" customWidth="1"/>
    <col min="5" max="5" width="4.7109375" style="0" customWidth="1"/>
    <col min="6" max="23" width="3.8515625" style="0" customWidth="1"/>
    <col min="24" max="24" width="3.421875" style="0" customWidth="1"/>
    <col min="25" max="25" width="0" style="0" hidden="1" customWidth="1"/>
    <col min="26" max="26" width="7.421875" style="0" customWidth="1"/>
    <col min="27" max="27" width="5.28125" style="0" customWidth="1"/>
    <col min="28" max="28" width="4.7109375" style="0" customWidth="1"/>
  </cols>
  <sheetData>
    <row r="1" spans="1:24" ht="104.25" customHeight="1">
      <c r="A1" s="1"/>
      <c r="B1" s="2" t="s">
        <v>0</v>
      </c>
      <c r="C1" s="2" t="s">
        <v>1</v>
      </c>
      <c r="D1" s="250" t="s">
        <v>2</v>
      </c>
      <c r="E1" s="3"/>
      <c r="F1" s="245" t="s">
        <v>3</v>
      </c>
      <c r="G1" s="245"/>
      <c r="H1" s="245" t="s">
        <v>161</v>
      </c>
      <c r="I1" s="245"/>
      <c r="J1" s="245" t="s">
        <v>5</v>
      </c>
      <c r="K1" s="245"/>
      <c r="L1" s="245" t="s">
        <v>162</v>
      </c>
      <c r="M1" s="245"/>
      <c r="N1" s="245" t="s">
        <v>7</v>
      </c>
      <c r="O1" s="245"/>
      <c r="P1" s="245" t="s">
        <v>8</v>
      </c>
      <c r="Q1" s="245"/>
      <c r="R1" s="246"/>
      <c r="S1" s="246"/>
      <c r="T1" s="245"/>
      <c r="U1" s="245"/>
      <c r="V1" s="245"/>
      <c r="W1" s="245"/>
      <c r="X1" s="247" t="s">
        <v>9</v>
      </c>
    </row>
    <row r="2" spans="1:24" ht="12.75" customHeight="1">
      <c r="A2" s="248"/>
      <c r="B2" s="249" t="s">
        <v>10</v>
      </c>
      <c r="C2" s="249"/>
      <c r="D2" s="250"/>
      <c r="E2" s="4">
        <v>9</v>
      </c>
      <c r="F2" s="244"/>
      <c r="G2" s="244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5"/>
      <c r="U2" s="5"/>
      <c r="V2" s="244"/>
      <c r="W2" s="244"/>
      <c r="X2" s="247"/>
    </row>
    <row r="3" spans="1:24" ht="12.75" customHeight="1">
      <c r="A3" s="248"/>
      <c r="B3" s="249"/>
      <c r="C3" s="249"/>
      <c r="D3" s="250"/>
      <c r="E3" s="6">
        <v>11</v>
      </c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7"/>
      <c r="U3" s="7"/>
      <c r="V3" s="241"/>
      <c r="W3" s="241"/>
      <c r="X3" s="247"/>
    </row>
    <row r="4" spans="1:24" ht="12.75" customHeight="1">
      <c r="A4" s="248"/>
      <c r="B4" s="249"/>
      <c r="C4" s="249"/>
      <c r="D4" s="250"/>
      <c r="E4" s="6">
        <v>13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7"/>
      <c r="U4" s="7"/>
      <c r="V4" s="241"/>
      <c r="W4" s="241"/>
      <c r="X4" s="247"/>
    </row>
    <row r="5" spans="1:24" ht="12.75" customHeight="1">
      <c r="A5" s="248"/>
      <c r="B5" s="249"/>
      <c r="C5" s="249"/>
      <c r="D5" s="250"/>
      <c r="E5" s="6">
        <v>15</v>
      </c>
      <c r="F5" s="243"/>
      <c r="G5" s="243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7"/>
      <c r="U5" s="7"/>
      <c r="V5" s="241"/>
      <c r="W5" s="241"/>
      <c r="X5" s="247"/>
    </row>
    <row r="6" spans="1:24" ht="12.75" customHeight="1">
      <c r="A6" s="248"/>
      <c r="B6" s="249"/>
      <c r="C6" s="249"/>
      <c r="D6" s="250"/>
      <c r="E6" s="6">
        <v>17</v>
      </c>
      <c r="F6" s="243"/>
      <c r="G6" s="243"/>
      <c r="H6" s="241"/>
      <c r="I6" s="241"/>
      <c r="J6" s="241"/>
      <c r="K6" s="241"/>
      <c r="L6" s="241" t="s">
        <v>11</v>
      </c>
      <c r="M6" s="241"/>
      <c r="N6" s="241"/>
      <c r="O6" s="241"/>
      <c r="P6" s="241"/>
      <c r="Q6" s="241"/>
      <c r="R6" s="241"/>
      <c r="S6" s="241"/>
      <c r="T6" s="7"/>
      <c r="U6" s="7"/>
      <c r="V6" s="241"/>
      <c r="W6" s="241"/>
      <c r="X6" s="247"/>
    </row>
    <row r="7" spans="1:24" ht="12.75" customHeight="1">
      <c r="A7" s="248"/>
      <c r="B7" s="249"/>
      <c r="C7" s="249"/>
      <c r="D7" s="250"/>
      <c r="E7" s="8" t="s">
        <v>12</v>
      </c>
      <c r="F7" s="242"/>
      <c r="G7" s="242"/>
      <c r="H7" s="242"/>
      <c r="I7" s="242"/>
      <c r="J7" s="241"/>
      <c r="K7" s="241"/>
      <c r="L7" s="241" t="s">
        <v>13</v>
      </c>
      <c r="M7" s="241"/>
      <c r="N7" s="241"/>
      <c r="O7" s="241"/>
      <c r="P7" s="241"/>
      <c r="Q7" s="241"/>
      <c r="R7" s="241"/>
      <c r="S7" s="241"/>
      <c r="T7" s="253"/>
      <c r="U7" s="253"/>
      <c r="V7" s="253"/>
      <c r="W7" s="253"/>
      <c r="X7" s="247"/>
    </row>
    <row r="8" spans="1:24" ht="34.5" customHeight="1">
      <c r="A8" s="9"/>
      <c r="B8" s="218" t="s">
        <v>149</v>
      </c>
      <c r="C8" s="11"/>
      <c r="D8" s="250"/>
      <c r="E8" s="14" t="s">
        <v>16</v>
      </c>
      <c r="F8" s="13" t="s">
        <v>15</v>
      </c>
      <c r="G8" s="14" t="s">
        <v>16</v>
      </c>
      <c r="H8" s="13" t="s">
        <v>15</v>
      </c>
      <c r="I8" s="14" t="s">
        <v>16</v>
      </c>
      <c r="J8" s="13" t="s">
        <v>15</v>
      </c>
      <c r="K8" s="14" t="s">
        <v>16</v>
      </c>
      <c r="L8" s="13" t="s">
        <v>15</v>
      </c>
      <c r="M8" s="14" t="s">
        <v>16</v>
      </c>
      <c r="N8" s="13" t="s">
        <v>15</v>
      </c>
      <c r="O8" s="14" t="s">
        <v>16</v>
      </c>
      <c r="P8" s="13" t="s">
        <v>15</v>
      </c>
      <c r="Q8" s="14" t="s">
        <v>16</v>
      </c>
      <c r="R8" s="13" t="s">
        <v>15</v>
      </c>
      <c r="S8" s="14" t="s">
        <v>16</v>
      </c>
      <c r="T8" s="15" t="s">
        <v>15</v>
      </c>
      <c r="U8" s="16" t="s">
        <v>16</v>
      </c>
      <c r="V8" s="13" t="s">
        <v>15</v>
      </c>
      <c r="W8" s="14" t="s">
        <v>16</v>
      </c>
      <c r="X8" s="247"/>
    </row>
    <row r="9" spans="1:26" ht="12.75">
      <c r="A9" s="151"/>
      <c r="B9" s="156" t="s">
        <v>17</v>
      </c>
      <c r="C9" s="18" t="s">
        <v>31</v>
      </c>
      <c r="D9" s="157"/>
      <c r="E9" s="154">
        <f>SUM(G9+I9+K9+M9+O9+Q9+S9+U9+W9)</f>
        <v>1087</v>
      </c>
      <c r="F9" s="60"/>
      <c r="G9" s="60">
        <f aca="true" t="shared" si="0" ref="G9:G26">SUMIF($C$9:$W$183,C9,$G$9:$G$183)</f>
        <v>232</v>
      </c>
      <c r="H9" s="60"/>
      <c r="I9" s="60">
        <f>SUMIF($C$9:$W$183,C9,$I$9:$I$183)</f>
        <v>120</v>
      </c>
      <c r="J9" s="60"/>
      <c r="K9" s="60">
        <f aca="true" t="shared" si="1" ref="K9:K26">SUMIF($C$9:$W$183,C9,$K$9:$K$183)</f>
        <v>143</v>
      </c>
      <c r="L9" s="60"/>
      <c r="M9" s="60">
        <f>SUMIF($C$9:$W$183,C9,$M$9:$M$183)</f>
        <v>136</v>
      </c>
      <c r="N9" s="60"/>
      <c r="O9" s="60">
        <f aca="true" t="shared" si="2" ref="O9:O26">SUMIF($C$9:$W$183,C9,$O$9:$O$183)</f>
        <v>185</v>
      </c>
      <c r="P9" s="60"/>
      <c r="Q9" s="60">
        <f>SUMIF($C$9:$W$183,C9,$Q$9:$Q$183)</f>
        <v>271</v>
      </c>
      <c r="R9" s="60"/>
      <c r="S9" s="60">
        <f aca="true" t="shared" si="3" ref="S9:S26">SUMIF($C$9:$C$183,C9,$S$9:$S$183)</f>
        <v>0</v>
      </c>
      <c r="T9" s="60"/>
      <c r="U9" s="60">
        <f aca="true" t="shared" si="4" ref="U9:U26">SUMIF($C$9:$C$183,C9,$U$9:$U$183)</f>
        <v>0</v>
      </c>
      <c r="V9" s="60"/>
      <c r="W9" s="31">
        <f aca="true" t="shared" si="5" ref="W9:W26">SUMIF($C$9:$C$183,C9,$W$9:$W$183)</f>
        <v>0</v>
      </c>
      <c r="X9" s="35">
        <f aca="true" t="shared" si="6" ref="X9:X26">SUMIF($C$9:$C$183,C9,$X$9:$X$183)</f>
        <v>49</v>
      </c>
      <c r="Z9" s="158"/>
    </row>
    <row r="10" spans="1:26" ht="12.75">
      <c r="A10" s="155"/>
      <c r="B10" s="156" t="s">
        <v>21</v>
      </c>
      <c r="C10" s="38" t="s">
        <v>19</v>
      </c>
      <c r="D10" s="149"/>
      <c r="E10" s="154">
        <f aca="true" t="shared" si="7" ref="E10:E26">SUM(G10+I10+K10+M10+O10+Q10+S10+W10+U10)</f>
        <v>535</v>
      </c>
      <c r="F10" s="60"/>
      <c r="G10" s="60">
        <f t="shared" si="0"/>
        <v>162</v>
      </c>
      <c r="H10" s="60"/>
      <c r="I10" s="60">
        <f>SUMIF($C$9:$W$183,C10,$I$9:$I$183)</f>
        <v>57</v>
      </c>
      <c r="J10" s="60"/>
      <c r="K10" s="60">
        <f t="shared" si="1"/>
        <v>56</v>
      </c>
      <c r="L10" s="60"/>
      <c r="M10" s="60">
        <f>SUMIF($C$9:$W$183,C10,$M$9:$M$183)</f>
        <v>101</v>
      </c>
      <c r="N10" s="60"/>
      <c r="O10" s="60">
        <f t="shared" si="2"/>
        <v>75</v>
      </c>
      <c r="P10" s="60"/>
      <c r="Q10" s="60">
        <f>SUMIF($C$9:$W$183,C10,$Q$9:$Q$183)</f>
        <v>84</v>
      </c>
      <c r="R10" s="60"/>
      <c r="S10" s="60">
        <f t="shared" si="3"/>
        <v>0</v>
      </c>
      <c r="T10" s="60"/>
      <c r="U10" s="60">
        <f t="shared" si="4"/>
        <v>0</v>
      </c>
      <c r="V10" s="60"/>
      <c r="W10" s="31">
        <f t="shared" si="5"/>
        <v>0</v>
      </c>
      <c r="X10" s="35">
        <f t="shared" si="6"/>
        <v>1</v>
      </c>
      <c r="Z10" s="158"/>
    </row>
    <row r="11" spans="1:26" ht="12.75">
      <c r="A11" s="155"/>
      <c r="B11" s="156" t="s">
        <v>24</v>
      </c>
      <c r="C11" s="38" t="s">
        <v>36</v>
      </c>
      <c r="D11" s="157"/>
      <c r="E11" s="154">
        <f t="shared" si="7"/>
        <v>392</v>
      </c>
      <c r="F11" s="60"/>
      <c r="G11" s="60">
        <f t="shared" si="0"/>
        <v>96</v>
      </c>
      <c r="H11" s="60"/>
      <c r="I11" s="60">
        <f>SUMIF($C$9:$W$183,C11,$I$9:$I$183)</f>
        <v>24</v>
      </c>
      <c r="J11" s="60"/>
      <c r="K11" s="60">
        <f t="shared" si="1"/>
        <v>52</v>
      </c>
      <c r="L11" s="60"/>
      <c r="M11" s="60">
        <f>SUMIF($C$9:$W$183,C11,$M$9:$M$183)</f>
        <v>42</v>
      </c>
      <c r="N11" s="60"/>
      <c r="O11" s="60">
        <f t="shared" si="2"/>
        <v>86</v>
      </c>
      <c r="P11" s="60"/>
      <c r="Q11" s="60">
        <f>SUMIF($C$9:$W$183,C11,$Q$9:$Q$183)</f>
        <v>92</v>
      </c>
      <c r="R11" s="60"/>
      <c r="S11" s="60">
        <f t="shared" si="3"/>
        <v>0</v>
      </c>
      <c r="T11" s="60"/>
      <c r="U11" s="60">
        <f t="shared" si="4"/>
        <v>0</v>
      </c>
      <c r="V11" s="60"/>
      <c r="W11" s="31">
        <f t="shared" si="5"/>
        <v>0</v>
      </c>
      <c r="X11" s="35">
        <f t="shared" si="6"/>
        <v>9</v>
      </c>
      <c r="Z11" s="158"/>
    </row>
    <row r="12" spans="1:26" ht="12.75">
      <c r="A12" s="155"/>
      <c r="B12" s="156" t="s">
        <v>27</v>
      </c>
      <c r="C12" s="38" t="s">
        <v>40</v>
      </c>
      <c r="D12" s="157"/>
      <c r="E12" s="154">
        <f t="shared" si="7"/>
        <v>172</v>
      </c>
      <c r="F12" s="60"/>
      <c r="G12" s="60">
        <f t="shared" si="0"/>
        <v>49</v>
      </c>
      <c r="H12" s="60"/>
      <c r="I12" s="60">
        <f>SUMIF($C$9:$W$183,C12,$I$9:$I$183)</f>
        <v>15</v>
      </c>
      <c r="J12" s="60"/>
      <c r="K12" s="60">
        <f t="shared" si="1"/>
        <v>46</v>
      </c>
      <c r="L12" s="60"/>
      <c r="M12" s="60">
        <f>SUMIF($C$9:$W$183,C12,$M$9:$M$183)</f>
        <v>0</v>
      </c>
      <c r="N12" s="60"/>
      <c r="O12" s="60">
        <f t="shared" si="2"/>
        <v>28</v>
      </c>
      <c r="P12" s="60"/>
      <c r="Q12" s="60">
        <f>SUMIF($C$9:$W$183,C12,$Q$9:$Q$183)</f>
        <v>34</v>
      </c>
      <c r="R12" s="60"/>
      <c r="S12" s="60">
        <f t="shared" si="3"/>
        <v>0</v>
      </c>
      <c r="T12" s="60"/>
      <c r="U12" s="60">
        <f t="shared" si="4"/>
        <v>0</v>
      </c>
      <c r="V12" s="60"/>
      <c r="W12" s="31">
        <f t="shared" si="5"/>
        <v>0</v>
      </c>
      <c r="X12" s="35">
        <f t="shared" si="6"/>
        <v>7</v>
      </c>
      <c r="Z12" s="158"/>
    </row>
    <row r="13" spans="1:26" ht="12.75">
      <c r="A13" s="155"/>
      <c r="B13" s="156" t="s">
        <v>28</v>
      </c>
      <c r="C13" s="18" t="s">
        <v>26</v>
      </c>
      <c r="D13" s="157"/>
      <c r="E13" s="154">
        <f t="shared" si="7"/>
        <v>61</v>
      </c>
      <c r="F13" s="60"/>
      <c r="G13" s="60">
        <f t="shared" si="0"/>
        <v>0</v>
      </c>
      <c r="H13" s="60"/>
      <c r="I13" s="60">
        <f>SUMIF($C$9:$W$183,C13,$I$9:$I$183)</f>
        <v>61</v>
      </c>
      <c r="J13" s="60"/>
      <c r="K13" s="60">
        <f t="shared" si="1"/>
        <v>0</v>
      </c>
      <c r="L13" s="60"/>
      <c r="M13" s="60">
        <f>SUMIF($C$9:$W$183,C13,$M$9:$M$183)</f>
        <v>0</v>
      </c>
      <c r="N13" s="60"/>
      <c r="O13" s="60">
        <f t="shared" si="2"/>
        <v>0</v>
      </c>
      <c r="P13" s="60"/>
      <c r="Q13" s="60">
        <f>SUMIF($C$9:$W$183,C13,$Q$9:$Q$183)</f>
        <v>0</v>
      </c>
      <c r="R13" s="60"/>
      <c r="S13" s="60">
        <f t="shared" si="3"/>
        <v>0</v>
      </c>
      <c r="T13" s="60"/>
      <c r="U13" s="60">
        <f t="shared" si="4"/>
        <v>0</v>
      </c>
      <c r="V13" s="60"/>
      <c r="W13" s="31">
        <f t="shared" si="5"/>
        <v>0</v>
      </c>
      <c r="X13" s="35">
        <f t="shared" si="6"/>
        <v>0</v>
      </c>
      <c r="Z13" s="158"/>
    </row>
    <row r="14" spans="1:26" ht="12.75">
      <c r="A14" s="155"/>
      <c r="B14" s="156" t="s">
        <v>29</v>
      </c>
      <c r="C14" s="38" t="s">
        <v>150</v>
      </c>
      <c r="D14" s="149"/>
      <c r="E14" s="154">
        <f t="shared" si="7"/>
        <v>42</v>
      </c>
      <c r="F14" s="60"/>
      <c r="G14" s="60">
        <f t="shared" si="0"/>
        <v>0</v>
      </c>
      <c r="H14" s="60"/>
      <c r="I14" s="60">
        <v>16</v>
      </c>
      <c r="J14" s="60"/>
      <c r="K14" s="60">
        <f t="shared" si="1"/>
        <v>0</v>
      </c>
      <c r="L14" s="60"/>
      <c r="M14" s="60">
        <v>13</v>
      </c>
      <c r="N14" s="60"/>
      <c r="O14" s="60">
        <f t="shared" si="2"/>
        <v>0</v>
      </c>
      <c r="P14" s="60"/>
      <c r="Q14" s="60">
        <v>13</v>
      </c>
      <c r="R14" s="60"/>
      <c r="S14" s="60">
        <f t="shared" si="3"/>
        <v>0</v>
      </c>
      <c r="T14" s="60"/>
      <c r="U14" s="60">
        <f t="shared" si="4"/>
        <v>0</v>
      </c>
      <c r="V14" s="60"/>
      <c r="W14" s="31">
        <f t="shared" si="5"/>
        <v>0</v>
      </c>
      <c r="X14" s="35">
        <f t="shared" si="6"/>
        <v>0</v>
      </c>
      <c r="Z14" s="158"/>
    </row>
    <row r="15" spans="1:26" ht="12.75">
      <c r="A15" s="155"/>
      <c r="B15" s="156" t="s">
        <v>30</v>
      </c>
      <c r="C15" s="38" t="s">
        <v>23</v>
      </c>
      <c r="D15" s="157"/>
      <c r="E15" s="154">
        <f t="shared" si="7"/>
        <v>33</v>
      </c>
      <c r="F15" s="60"/>
      <c r="G15" s="60">
        <f t="shared" si="0"/>
        <v>16</v>
      </c>
      <c r="H15" s="60"/>
      <c r="I15" s="60">
        <f aca="true" t="shared" si="8" ref="I15:I26">SUMIF($C$9:$W$183,C15,$I$9:$I$183)</f>
        <v>0</v>
      </c>
      <c r="J15" s="60"/>
      <c r="K15" s="60">
        <f t="shared" si="1"/>
        <v>0</v>
      </c>
      <c r="L15" s="60"/>
      <c r="M15" s="60">
        <f aca="true" t="shared" si="9" ref="M15:M26">SUMIF($C$9:$W$183,C15,$M$9:$M$183)</f>
        <v>0</v>
      </c>
      <c r="N15" s="60"/>
      <c r="O15" s="60">
        <f t="shared" si="2"/>
        <v>17</v>
      </c>
      <c r="P15" s="60"/>
      <c r="Q15" s="60">
        <f aca="true" t="shared" si="10" ref="Q15:Q26">SUMIF($C$9:$W$183,C15,$Q$9:$Q$183)</f>
        <v>0</v>
      </c>
      <c r="R15" s="60"/>
      <c r="S15" s="60">
        <f t="shared" si="3"/>
        <v>0</v>
      </c>
      <c r="T15" s="60"/>
      <c r="U15" s="60">
        <f t="shared" si="4"/>
        <v>0</v>
      </c>
      <c r="V15" s="60"/>
      <c r="W15" s="31">
        <f t="shared" si="5"/>
        <v>0</v>
      </c>
      <c r="X15" s="35">
        <f t="shared" si="6"/>
        <v>0</v>
      </c>
      <c r="Z15" s="158"/>
    </row>
    <row r="16" spans="1:26" ht="12.75">
      <c r="A16" s="155"/>
      <c r="B16" s="156" t="s">
        <v>38</v>
      </c>
      <c r="C16" s="38" t="s">
        <v>45</v>
      </c>
      <c r="D16" s="157"/>
      <c r="E16" s="154">
        <f t="shared" si="7"/>
        <v>19</v>
      </c>
      <c r="F16" s="60"/>
      <c r="G16" s="60">
        <f t="shared" si="0"/>
        <v>19</v>
      </c>
      <c r="H16" s="60"/>
      <c r="I16" s="60">
        <f t="shared" si="8"/>
        <v>0</v>
      </c>
      <c r="J16" s="60"/>
      <c r="K16" s="60">
        <f t="shared" si="1"/>
        <v>0</v>
      </c>
      <c r="L16" s="60"/>
      <c r="M16" s="60">
        <f t="shared" si="9"/>
        <v>0</v>
      </c>
      <c r="N16" s="60"/>
      <c r="O16" s="60">
        <f t="shared" si="2"/>
        <v>0</v>
      </c>
      <c r="P16" s="60"/>
      <c r="Q16" s="60">
        <f t="shared" si="10"/>
        <v>0</v>
      </c>
      <c r="R16" s="60"/>
      <c r="S16" s="60">
        <f t="shared" si="3"/>
        <v>0</v>
      </c>
      <c r="T16" s="60"/>
      <c r="U16" s="60">
        <f t="shared" si="4"/>
        <v>0</v>
      </c>
      <c r="V16" s="60"/>
      <c r="W16" s="31">
        <f t="shared" si="5"/>
        <v>0</v>
      </c>
      <c r="X16" s="35">
        <f t="shared" si="6"/>
        <v>0</v>
      </c>
      <c r="Z16" s="158"/>
    </row>
    <row r="17" spans="1:26" ht="12.75">
      <c r="A17" s="155"/>
      <c r="B17" s="156" t="s">
        <v>41</v>
      </c>
      <c r="C17" s="19" t="s">
        <v>154</v>
      </c>
      <c r="D17" s="157"/>
      <c r="E17" s="154">
        <f t="shared" si="7"/>
        <v>14</v>
      </c>
      <c r="F17" s="60"/>
      <c r="G17" s="60">
        <f t="shared" si="0"/>
        <v>0</v>
      </c>
      <c r="H17" s="60"/>
      <c r="I17" s="60">
        <f t="shared" si="8"/>
        <v>0</v>
      </c>
      <c r="J17" s="60"/>
      <c r="K17" s="60">
        <f t="shared" si="1"/>
        <v>0</v>
      </c>
      <c r="L17" s="60"/>
      <c r="M17" s="60">
        <f t="shared" si="9"/>
        <v>0</v>
      </c>
      <c r="N17" s="60"/>
      <c r="O17" s="60">
        <f t="shared" si="2"/>
        <v>0</v>
      </c>
      <c r="P17" s="60"/>
      <c r="Q17" s="60">
        <f t="shared" si="10"/>
        <v>14</v>
      </c>
      <c r="R17" s="60"/>
      <c r="S17" s="60">
        <f t="shared" si="3"/>
        <v>0</v>
      </c>
      <c r="T17" s="60"/>
      <c r="U17" s="60">
        <f t="shared" si="4"/>
        <v>0</v>
      </c>
      <c r="V17" s="60"/>
      <c r="W17" s="31">
        <f t="shared" si="5"/>
        <v>0</v>
      </c>
      <c r="X17" s="35">
        <f t="shared" si="6"/>
        <v>0</v>
      </c>
      <c r="Z17" s="158"/>
    </row>
    <row r="18" spans="1:26" ht="12.75">
      <c r="A18" s="155"/>
      <c r="B18" s="156" t="s">
        <v>43</v>
      </c>
      <c r="C18" s="18" t="s">
        <v>151</v>
      </c>
      <c r="D18" s="157"/>
      <c r="E18" s="154">
        <f t="shared" si="7"/>
        <v>0</v>
      </c>
      <c r="F18" s="60"/>
      <c r="G18" s="60">
        <f t="shared" si="0"/>
        <v>0</v>
      </c>
      <c r="H18" s="60"/>
      <c r="I18" s="60">
        <f t="shared" si="8"/>
        <v>0</v>
      </c>
      <c r="J18" s="60"/>
      <c r="K18" s="60">
        <f t="shared" si="1"/>
        <v>0</v>
      </c>
      <c r="L18" s="60"/>
      <c r="M18" s="60">
        <f t="shared" si="9"/>
        <v>0</v>
      </c>
      <c r="N18" s="60"/>
      <c r="O18" s="60">
        <f t="shared" si="2"/>
        <v>0</v>
      </c>
      <c r="P18" s="60"/>
      <c r="Q18" s="60">
        <f t="shared" si="10"/>
        <v>0</v>
      </c>
      <c r="R18" s="60"/>
      <c r="S18" s="60">
        <f t="shared" si="3"/>
        <v>0</v>
      </c>
      <c r="T18" s="60"/>
      <c r="U18" s="60">
        <f t="shared" si="4"/>
        <v>0</v>
      </c>
      <c r="V18" s="60"/>
      <c r="W18" s="31">
        <f t="shared" si="5"/>
        <v>0</v>
      </c>
      <c r="X18" s="35">
        <f t="shared" si="6"/>
        <v>0</v>
      </c>
      <c r="Z18" s="158"/>
    </row>
    <row r="19" spans="1:26" ht="12.75">
      <c r="A19" s="159"/>
      <c r="B19" s="156" t="s">
        <v>46</v>
      </c>
      <c r="C19" s="18" t="s">
        <v>152</v>
      </c>
      <c r="D19" s="157"/>
      <c r="E19" s="154">
        <f t="shared" si="7"/>
        <v>0</v>
      </c>
      <c r="F19" s="60"/>
      <c r="G19" s="60">
        <f t="shared" si="0"/>
        <v>0</v>
      </c>
      <c r="H19" s="60"/>
      <c r="I19" s="60">
        <f t="shared" si="8"/>
        <v>0</v>
      </c>
      <c r="J19" s="60"/>
      <c r="K19" s="60">
        <f t="shared" si="1"/>
        <v>0</v>
      </c>
      <c r="L19" s="60"/>
      <c r="M19" s="60">
        <f t="shared" si="9"/>
        <v>0</v>
      </c>
      <c r="N19" s="60"/>
      <c r="O19" s="60">
        <f t="shared" si="2"/>
        <v>0</v>
      </c>
      <c r="P19" s="60"/>
      <c r="Q19" s="60">
        <f t="shared" si="10"/>
        <v>0</v>
      </c>
      <c r="R19" s="60"/>
      <c r="S19" s="60">
        <f t="shared" si="3"/>
        <v>0</v>
      </c>
      <c r="T19" s="60"/>
      <c r="U19" s="60">
        <f t="shared" si="4"/>
        <v>0</v>
      </c>
      <c r="V19" s="60"/>
      <c r="W19" s="31">
        <f t="shared" si="5"/>
        <v>0</v>
      </c>
      <c r="X19" s="35">
        <f t="shared" si="6"/>
        <v>0</v>
      </c>
      <c r="Z19" s="158"/>
    </row>
    <row r="20" spans="1:26" ht="12.75">
      <c r="A20" s="159"/>
      <c r="B20" s="156" t="s">
        <v>48</v>
      </c>
      <c r="C20" s="18" t="s">
        <v>153</v>
      </c>
      <c r="D20" s="157"/>
      <c r="E20" s="154">
        <f t="shared" si="7"/>
        <v>0</v>
      </c>
      <c r="F20" s="60"/>
      <c r="G20" s="60">
        <f t="shared" si="0"/>
        <v>0</v>
      </c>
      <c r="H20" s="60"/>
      <c r="I20" s="60">
        <f t="shared" si="8"/>
        <v>0</v>
      </c>
      <c r="J20" s="60"/>
      <c r="K20" s="60">
        <f t="shared" si="1"/>
        <v>0</v>
      </c>
      <c r="L20" s="60"/>
      <c r="M20" s="60">
        <f t="shared" si="9"/>
        <v>0</v>
      </c>
      <c r="N20" s="60"/>
      <c r="O20" s="60">
        <f t="shared" si="2"/>
        <v>0</v>
      </c>
      <c r="P20" s="60"/>
      <c r="Q20" s="60">
        <f t="shared" si="10"/>
        <v>0</v>
      </c>
      <c r="R20" s="60"/>
      <c r="S20" s="60">
        <f t="shared" si="3"/>
        <v>0</v>
      </c>
      <c r="T20" s="60"/>
      <c r="U20" s="60">
        <f t="shared" si="4"/>
        <v>0</v>
      </c>
      <c r="V20" s="60"/>
      <c r="W20" s="31">
        <f t="shared" si="5"/>
        <v>0</v>
      </c>
      <c r="X20" s="35">
        <f t="shared" si="6"/>
        <v>0</v>
      </c>
      <c r="Z20" s="158"/>
    </row>
    <row r="21" spans="1:26" ht="12.75">
      <c r="A21" s="159"/>
      <c r="B21" s="156" t="s">
        <v>48</v>
      </c>
      <c r="C21" s="38" t="s">
        <v>155</v>
      </c>
      <c r="D21" s="157"/>
      <c r="E21" s="154">
        <f t="shared" si="7"/>
        <v>0</v>
      </c>
      <c r="F21" s="60"/>
      <c r="G21" s="60">
        <f t="shared" si="0"/>
        <v>0</v>
      </c>
      <c r="H21" s="60"/>
      <c r="I21" s="60">
        <f t="shared" si="8"/>
        <v>0</v>
      </c>
      <c r="J21" s="60"/>
      <c r="K21" s="60">
        <f t="shared" si="1"/>
        <v>0</v>
      </c>
      <c r="L21" s="60"/>
      <c r="M21" s="60">
        <f t="shared" si="9"/>
        <v>0</v>
      </c>
      <c r="N21" s="60"/>
      <c r="O21" s="60">
        <f t="shared" si="2"/>
        <v>0</v>
      </c>
      <c r="P21" s="60"/>
      <c r="Q21" s="60">
        <f t="shared" si="10"/>
        <v>0</v>
      </c>
      <c r="R21" s="60"/>
      <c r="S21" s="60">
        <f t="shared" si="3"/>
        <v>0</v>
      </c>
      <c r="T21" s="60"/>
      <c r="U21" s="60">
        <f t="shared" si="4"/>
        <v>0</v>
      </c>
      <c r="V21" s="60"/>
      <c r="W21" s="31">
        <f t="shared" si="5"/>
        <v>0</v>
      </c>
      <c r="X21" s="35">
        <f t="shared" si="6"/>
        <v>0</v>
      </c>
      <c r="Z21" s="158"/>
    </row>
    <row r="22" spans="1:26" ht="12.75">
      <c r="A22" s="159"/>
      <c r="B22" s="156" t="s">
        <v>52</v>
      </c>
      <c r="C22" s="18" t="s">
        <v>156</v>
      </c>
      <c r="D22" s="157"/>
      <c r="E22" s="154">
        <f t="shared" si="7"/>
        <v>0</v>
      </c>
      <c r="F22" s="60"/>
      <c r="G22" s="60">
        <f t="shared" si="0"/>
        <v>0</v>
      </c>
      <c r="H22" s="60"/>
      <c r="I22" s="60">
        <f t="shared" si="8"/>
        <v>0</v>
      </c>
      <c r="J22" s="60"/>
      <c r="K22" s="60">
        <f t="shared" si="1"/>
        <v>0</v>
      </c>
      <c r="L22" s="60"/>
      <c r="M22" s="60">
        <f t="shared" si="9"/>
        <v>0</v>
      </c>
      <c r="N22" s="60"/>
      <c r="O22" s="60">
        <f t="shared" si="2"/>
        <v>0</v>
      </c>
      <c r="P22" s="60"/>
      <c r="Q22" s="60">
        <f t="shared" si="10"/>
        <v>0</v>
      </c>
      <c r="R22" s="60"/>
      <c r="S22" s="60">
        <f t="shared" si="3"/>
        <v>0</v>
      </c>
      <c r="T22" s="60"/>
      <c r="U22" s="60">
        <f t="shared" si="4"/>
        <v>0</v>
      </c>
      <c r="V22" s="60"/>
      <c r="W22" s="31">
        <f t="shared" si="5"/>
        <v>0</v>
      </c>
      <c r="X22" s="35">
        <f t="shared" si="6"/>
        <v>0</v>
      </c>
      <c r="Z22" s="158"/>
    </row>
    <row r="23" spans="1:26" ht="12.75">
      <c r="A23" s="159"/>
      <c r="B23" s="156" t="s">
        <v>54</v>
      </c>
      <c r="C23" s="38" t="s">
        <v>157</v>
      </c>
      <c r="D23" s="157"/>
      <c r="E23" s="154">
        <f t="shared" si="7"/>
        <v>0</v>
      </c>
      <c r="F23" s="60"/>
      <c r="G23" s="60">
        <f t="shared" si="0"/>
        <v>0</v>
      </c>
      <c r="H23" s="60"/>
      <c r="I23" s="60">
        <f t="shared" si="8"/>
        <v>0</v>
      </c>
      <c r="J23" s="60"/>
      <c r="K23" s="60">
        <f t="shared" si="1"/>
        <v>0</v>
      </c>
      <c r="L23" s="60"/>
      <c r="M23" s="60">
        <f t="shared" si="9"/>
        <v>0</v>
      </c>
      <c r="N23" s="60"/>
      <c r="O23" s="60">
        <f t="shared" si="2"/>
        <v>0</v>
      </c>
      <c r="P23" s="60"/>
      <c r="Q23" s="60">
        <f t="shared" si="10"/>
        <v>0</v>
      </c>
      <c r="R23" s="60"/>
      <c r="S23" s="60">
        <f t="shared" si="3"/>
        <v>0</v>
      </c>
      <c r="T23" s="60"/>
      <c r="U23" s="60">
        <f t="shared" si="4"/>
        <v>0</v>
      </c>
      <c r="V23" s="60"/>
      <c r="W23" s="31">
        <f t="shared" si="5"/>
        <v>0</v>
      </c>
      <c r="X23" s="35">
        <f t="shared" si="6"/>
        <v>0</v>
      </c>
      <c r="Z23" s="158"/>
    </row>
    <row r="24" spans="1:26" ht="12.75">
      <c r="A24" s="159"/>
      <c r="B24" s="156" t="s">
        <v>56</v>
      </c>
      <c r="C24" s="18" t="s">
        <v>158</v>
      </c>
      <c r="D24" s="153"/>
      <c r="E24" s="154">
        <f t="shared" si="7"/>
        <v>0</v>
      </c>
      <c r="F24" s="160"/>
      <c r="G24" s="60">
        <f t="shared" si="0"/>
        <v>0</v>
      </c>
      <c r="H24" s="160"/>
      <c r="I24" s="60">
        <f t="shared" si="8"/>
        <v>0</v>
      </c>
      <c r="J24" s="160"/>
      <c r="K24" s="60">
        <f t="shared" si="1"/>
        <v>0</v>
      </c>
      <c r="L24" s="160"/>
      <c r="M24" s="60">
        <f t="shared" si="9"/>
        <v>0</v>
      </c>
      <c r="N24" s="160"/>
      <c r="O24" s="60">
        <f t="shared" si="2"/>
        <v>0</v>
      </c>
      <c r="P24" s="160"/>
      <c r="Q24" s="60">
        <f t="shared" si="10"/>
        <v>0</v>
      </c>
      <c r="R24" s="160"/>
      <c r="S24" s="60">
        <f t="shared" si="3"/>
        <v>0</v>
      </c>
      <c r="T24" s="160"/>
      <c r="U24" s="60">
        <f t="shared" si="4"/>
        <v>0</v>
      </c>
      <c r="V24" s="160"/>
      <c r="W24" s="31">
        <f t="shared" si="5"/>
        <v>0</v>
      </c>
      <c r="X24" s="35">
        <f t="shared" si="6"/>
        <v>0</v>
      </c>
      <c r="Z24" s="158"/>
    </row>
    <row r="25" spans="1:26" ht="12.75">
      <c r="A25" s="159"/>
      <c r="B25" s="219" t="s">
        <v>58</v>
      </c>
      <c r="C25" s="18" t="s">
        <v>159</v>
      </c>
      <c r="D25" s="153"/>
      <c r="E25" s="154">
        <f t="shared" si="7"/>
        <v>0</v>
      </c>
      <c r="F25" s="160"/>
      <c r="G25" s="60">
        <f t="shared" si="0"/>
        <v>0</v>
      </c>
      <c r="H25" s="160"/>
      <c r="I25" s="60">
        <f t="shared" si="8"/>
        <v>0</v>
      </c>
      <c r="J25" s="160"/>
      <c r="K25" s="60">
        <f t="shared" si="1"/>
        <v>0</v>
      </c>
      <c r="L25" s="160"/>
      <c r="M25" s="60">
        <f t="shared" si="9"/>
        <v>0</v>
      </c>
      <c r="N25" s="160"/>
      <c r="O25" s="60">
        <f t="shared" si="2"/>
        <v>0</v>
      </c>
      <c r="P25" s="160"/>
      <c r="Q25" s="60">
        <f t="shared" si="10"/>
        <v>0</v>
      </c>
      <c r="R25" s="160"/>
      <c r="S25" s="60">
        <f t="shared" si="3"/>
        <v>0</v>
      </c>
      <c r="T25" s="160"/>
      <c r="U25" s="60">
        <f t="shared" si="4"/>
        <v>0</v>
      </c>
      <c r="V25" s="160"/>
      <c r="W25" s="31">
        <f t="shared" si="5"/>
        <v>0</v>
      </c>
      <c r="X25" s="35">
        <f t="shared" si="6"/>
        <v>0</v>
      </c>
      <c r="Z25" s="158"/>
    </row>
    <row r="26" spans="1:26" ht="12.75">
      <c r="A26" s="161"/>
      <c r="B26" s="220" t="s">
        <v>82</v>
      </c>
      <c r="C26" s="114" t="s">
        <v>160</v>
      </c>
      <c r="D26" s="153"/>
      <c r="E26" s="154">
        <f t="shared" si="7"/>
        <v>0</v>
      </c>
      <c r="F26" s="162"/>
      <c r="G26" s="163">
        <f t="shared" si="0"/>
        <v>0</v>
      </c>
      <c r="H26" s="163"/>
      <c r="I26" s="163">
        <f t="shared" si="8"/>
        <v>0</v>
      </c>
      <c r="J26" s="163"/>
      <c r="K26" s="163">
        <f t="shared" si="1"/>
        <v>0</v>
      </c>
      <c r="L26" s="163"/>
      <c r="M26" s="163">
        <f t="shared" si="9"/>
        <v>0</v>
      </c>
      <c r="N26" s="163"/>
      <c r="O26" s="163">
        <f t="shared" si="2"/>
        <v>0</v>
      </c>
      <c r="P26" s="163"/>
      <c r="Q26" s="163">
        <f t="shared" si="10"/>
        <v>0</v>
      </c>
      <c r="R26" s="163"/>
      <c r="S26" s="163">
        <f t="shared" si="3"/>
        <v>0</v>
      </c>
      <c r="T26" s="164"/>
      <c r="U26" s="163">
        <f t="shared" si="4"/>
        <v>0</v>
      </c>
      <c r="V26" s="165"/>
      <c r="W26" s="164">
        <f t="shared" si="5"/>
        <v>0</v>
      </c>
      <c r="X26" s="116">
        <f t="shared" si="6"/>
        <v>0</v>
      </c>
      <c r="Z26" s="158"/>
    </row>
    <row r="27" spans="1:26" ht="12.75">
      <c r="A27" s="221"/>
      <c r="B27" s="221"/>
      <c r="C27" s="168"/>
      <c r="D27" s="169"/>
      <c r="E27" s="71">
        <f>SUM(E9:E26)</f>
        <v>2355</v>
      </c>
      <c r="F27" s="170"/>
      <c r="G27" s="171">
        <f>SUM(G9:G26)</f>
        <v>574</v>
      </c>
      <c r="H27" s="171"/>
      <c r="I27" s="171">
        <f>SUM(I9:I26)</f>
        <v>293</v>
      </c>
      <c r="J27" s="171"/>
      <c r="K27" s="171">
        <f>SUM(K9:K17)</f>
        <v>297</v>
      </c>
      <c r="L27" s="171"/>
      <c r="M27" s="171">
        <f>SUM(M9:M17)</f>
        <v>292</v>
      </c>
      <c r="N27" s="171"/>
      <c r="O27" s="171">
        <f>SUM(O9:O17)</f>
        <v>391</v>
      </c>
      <c r="P27" s="171"/>
      <c r="Q27" s="171">
        <f>SUM(Q9:Q26)</f>
        <v>508</v>
      </c>
      <c r="R27" s="171"/>
      <c r="S27" s="171">
        <f>SUM(S9:S17)</f>
        <v>0</v>
      </c>
      <c r="T27" s="171"/>
      <c r="U27" s="171">
        <f>SUM(U9:U26)</f>
        <v>0</v>
      </c>
      <c r="V27" s="171"/>
      <c r="W27" s="171">
        <f>SUM(W9:W26)</f>
        <v>0</v>
      </c>
      <c r="X27" s="172">
        <f>SUM(X9:X26)</f>
        <v>66</v>
      </c>
      <c r="Z27" s="173"/>
    </row>
  </sheetData>
  <sheetProtection selectLockedCells="1" selectUnlockedCells="1"/>
  <mergeCells count="62">
    <mergeCell ref="D1:D8"/>
    <mergeCell ref="F1:G1"/>
    <mergeCell ref="H1:I1"/>
    <mergeCell ref="J1:K1"/>
    <mergeCell ref="L1:M1"/>
    <mergeCell ref="N1:O1"/>
    <mergeCell ref="L2:M2"/>
    <mergeCell ref="N2:O2"/>
    <mergeCell ref="F5:G5"/>
    <mergeCell ref="H5:I5"/>
    <mergeCell ref="P1:Q1"/>
    <mergeCell ref="R1:S1"/>
    <mergeCell ref="T1:U1"/>
    <mergeCell ref="V1:W1"/>
    <mergeCell ref="X1:X8"/>
    <mergeCell ref="A2:A7"/>
    <mergeCell ref="B2:C7"/>
    <mergeCell ref="F2:G2"/>
    <mergeCell ref="H2:I2"/>
    <mergeCell ref="J2:K2"/>
    <mergeCell ref="P2:Q2"/>
    <mergeCell ref="R2:S2"/>
    <mergeCell ref="V2:W2"/>
    <mergeCell ref="F3:G3"/>
    <mergeCell ref="H3:I3"/>
    <mergeCell ref="J3:K3"/>
    <mergeCell ref="L3:M3"/>
    <mergeCell ref="N3:O3"/>
    <mergeCell ref="P3:Q3"/>
    <mergeCell ref="R3:S3"/>
    <mergeCell ref="V3:W3"/>
    <mergeCell ref="F4:G4"/>
    <mergeCell ref="H4:I4"/>
    <mergeCell ref="J4:K4"/>
    <mergeCell ref="L4:M4"/>
    <mergeCell ref="N4:O4"/>
    <mergeCell ref="P4:Q4"/>
    <mergeCell ref="R4:S4"/>
    <mergeCell ref="V4:W4"/>
    <mergeCell ref="J5:K5"/>
    <mergeCell ref="L5:M5"/>
    <mergeCell ref="N5:O5"/>
    <mergeCell ref="P5:Q5"/>
    <mergeCell ref="R5:S5"/>
    <mergeCell ref="V5:W5"/>
    <mergeCell ref="T7:U7"/>
    <mergeCell ref="F6:G6"/>
    <mergeCell ref="H6:I6"/>
    <mergeCell ref="J6:K6"/>
    <mergeCell ref="L6:M6"/>
    <mergeCell ref="N6:O6"/>
    <mergeCell ref="P6:Q6"/>
    <mergeCell ref="V7:W7"/>
    <mergeCell ref="R6:S6"/>
    <mergeCell ref="V6:W6"/>
    <mergeCell ref="F7:G7"/>
    <mergeCell ref="H7:I7"/>
    <mergeCell ref="J7:K7"/>
    <mergeCell ref="L7:M7"/>
    <mergeCell ref="N7:O7"/>
    <mergeCell ref="P7:Q7"/>
    <mergeCell ref="R7:S7"/>
  </mergeCells>
  <printOptions horizontalCentered="1"/>
  <pageMargins left="0.39375" right="0.39375" top="0.7875" bottom="0.7875" header="0.5118055555555555" footer="0.511805555555555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4:L30"/>
  <sheetViews>
    <sheetView showZeros="0" zoomScalePageLayoutView="0" workbookViewId="0" topLeftCell="A1">
      <selection activeCell="AE31" sqref="AE31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12" width="8.00390625" style="0" customWidth="1"/>
  </cols>
  <sheetData>
    <row r="4" ht="12.75">
      <c r="B4" s="222" t="s">
        <v>164</v>
      </c>
    </row>
    <row r="5" ht="12.75">
      <c r="B5" s="222" t="s">
        <v>165</v>
      </c>
    </row>
    <row r="6" ht="12.75">
      <c r="B6" s="222" t="s">
        <v>166</v>
      </c>
    </row>
    <row r="7" ht="12.75">
      <c r="B7" s="222" t="s">
        <v>167</v>
      </c>
    </row>
    <row r="8" ht="12.75">
      <c r="B8" s="222"/>
    </row>
    <row r="9" spans="2:12" ht="24.75" customHeight="1">
      <c r="B9" s="223" t="s">
        <v>168</v>
      </c>
      <c r="C9" s="224" t="s">
        <v>169</v>
      </c>
      <c r="D9" s="224" t="s">
        <v>170</v>
      </c>
      <c r="E9" s="224" t="s">
        <v>171</v>
      </c>
      <c r="F9" s="224" t="s">
        <v>172</v>
      </c>
      <c r="G9" s="225" t="s">
        <v>173</v>
      </c>
      <c r="H9" s="225" t="s">
        <v>174</v>
      </c>
      <c r="I9" s="225" t="s">
        <v>175</v>
      </c>
      <c r="J9" s="225" t="s">
        <v>176</v>
      </c>
      <c r="K9" s="225" t="s">
        <v>177</v>
      </c>
      <c r="L9" s="226" t="s">
        <v>178</v>
      </c>
    </row>
    <row r="10" spans="2:12" ht="12.75">
      <c r="B10" s="227" t="s">
        <v>17</v>
      </c>
      <c r="C10" s="228">
        <v>20</v>
      </c>
      <c r="D10" s="228">
        <v>18</v>
      </c>
      <c r="E10" s="228">
        <v>16</v>
      </c>
      <c r="F10" s="228">
        <v>15</v>
      </c>
      <c r="G10" s="229">
        <v>14</v>
      </c>
      <c r="H10" s="229">
        <v>13</v>
      </c>
      <c r="I10" s="229">
        <v>12</v>
      </c>
      <c r="J10" s="229">
        <v>11</v>
      </c>
      <c r="K10" s="229">
        <v>10</v>
      </c>
      <c r="L10" s="230">
        <v>9</v>
      </c>
    </row>
    <row r="11" spans="2:12" ht="12.75">
      <c r="B11" s="227" t="s">
        <v>179</v>
      </c>
      <c r="C11" s="228">
        <v>19</v>
      </c>
      <c r="D11" s="228">
        <v>17</v>
      </c>
      <c r="E11" s="228">
        <v>15</v>
      </c>
      <c r="F11" s="228">
        <v>14</v>
      </c>
      <c r="G11" s="229">
        <v>13</v>
      </c>
      <c r="H11" s="229">
        <v>12</v>
      </c>
      <c r="I11" s="229">
        <v>11</v>
      </c>
      <c r="J11" s="229">
        <v>10</v>
      </c>
      <c r="K11" s="229">
        <v>9</v>
      </c>
      <c r="L11" s="230">
        <v>8</v>
      </c>
    </row>
    <row r="12" spans="2:12" ht="12.75">
      <c r="B12" s="231" t="s">
        <v>21</v>
      </c>
      <c r="C12" s="232">
        <v>18</v>
      </c>
      <c r="D12" s="232">
        <v>16</v>
      </c>
      <c r="E12" s="232">
        <v>14</v>
      </c>
      <c r="F12" s="232">
        <v>13</v>
      </c>
      <c r="G12" s="233">
        <v>12</v>
      </c>
      <c r="H12" s="233">
        <v>11</v>
      </c>
      <c r="I12" s="233">
        <v>10</v>
      </c>
      <c r="J12" s="233">
        <v>9</v>
      </c>
      <c r="K12" s="233">
        <v>8</v>
      </c>
      <c r="L12" s="234"/>
    </row>
    <row r="13" spans="2:12" ht="12.75">
      <c r="B13" s="231" t="s">
        <v>24</v>
      </c>
      <c r="C13" s="232">
        <v>16</v>
      </c>
      <c r="D13" s="232">
        <v>14</v>
      </c>
      <c r="E13" s="232">
        <v>12</v>
      </c>
      <c r="F13" s="232">
        <v>11</v>
      </c>
      <c r="G13" s="233">
        <v>10</v>
      </c>
      <c r="H13" s="233">
        <v>9</v>
      </c>
      <c r="I13" s="233">
        <v>8</v>
      </c>
      <c r="J13" s="233">
        <v>7</v>
      </c>
      <c r="K13" s="233"/>
      <c r="L13" s="234"/>
    </row>
    <row r="14" spans="2:12" ht="12.75">
      <c r="B14" s="231" t="s">
        <v>27</v>
      </c>
      <c r="C14" s="232">
        <v>15</v>
      </c>
      <c r="D14" s="232">
        <v>13</v>
      </c>
      <c r="E14" s="232">
        <v>11</v>
      </c>
      <c r="F14" s="232">
        <v>9</v>
      </c>
      <c r="G14" s="233">
        <v>8</v>
      </c>
      <c r="H14" s="233">
        <v>7</v>
      </c>
      <c r="I14" s="233">
        <v>6</v>
      </c>
      <c r="J14" s="233"/>
      <c r="K14" s="233"/>
      <c r="L14" s="234"/>
    </row>
    <row r="15" spans="2:12" ht="12.75">
      <c r="B15" s="231" t="s">
        <v>28</v>
      </c>
      <c r="C15" s="232">
        <v>14</v>
      </c>
      <c r="D15" s="232">
        <v>12</v>
      </c>
      <c r="E15" s="232">
        <v>10</v>
      </c>
      <c r="F15" s="232">
        <v>8</v>
      </c>
      <c r="G15" s="233">
        <v>7</v>
      </c>
      <c r="H15" s="233">
        <v>6</v>
      </c>
      <c r="I15" s="233"/>
      <c r="J15" s="233"/>
      <c r="K15" s="233"/>
      <c r="L15" s="234"/>
    </row>
    <row r="16" spans="2:12" ht="12.75">
      <c r="B16" s="231" t="s">
        <v>29</v>
      </c>
      <c r="C16" s="232">
        <v>13</v>
      </c>
      <c r="D16" s="232">
        <v>11</v>
      </c>
      <c r="E16" s="232">
        <v>9</v>
      </c>
      <c r="F16" s="232">
        <v>7</v>
      </c>
      <c r="G16" s="233">
        <v>6</v>
      </c>
      <c r="H16" s="233"/>
      <c r="I16" s="233"/>
      <c r="J16" s="233"/>
      <c r="K16" s="233"/>
      <c r="L16" s="234"/>
    </row>
    <row r="17" spans="2:12" ht="12.75">
      <c r="B17" s="231" t="s">
        <v>30</v>
      </c>
      <c r="C17" s="232">
        <v>12</v>
      </c>
      <c r="D17" s="232">
        <v>10</v>
      </c>
      <c r="E17" s="232">
        <v>8</v>
      </c>
      <c r="F17" s="232">
        <v>6</v>
      </c>
      <c r="G17" s="233"/>
      <c r="H17" s="233"/>
      <c r="I17" s="233"/>
      <c r="J17" s="233"/>
      <c r="K17" s="233"/>
      <c r="L17" s="234"/>
    </row>
    <row r="18" spans="2:12" ht="12.75">
      <c r="B18" s="231" t="s">
        <v>38</v>
      </c>
      <c r="C18" s="232">
        <v>11</v>
      </c>
      <c r="D18" s="232">
        <v>9</v>
      </c>
      <c r="E18" s="232">
        <v>7</v>
      </c>
      <c r="F18" s="232"/>
      <c r="G18" s="233"/>
      <c r="H18" s="233"/>
      <c r="I18" s="233"/>
      <c r="J18" s="233"/>
      <c r="K18" s="233"/>
      <c r="L18" s="234"/>
    </row>
    <row r="19" spans="2:12" ht="12.75">
      <c r="B19" s="231" t="s">
        <v>41</v>
      </c>
      <c r="C19" s="232">
        <v>10</v>
      </c>
      <c r="D19" s="232">
        <v>8</v>
      </c>
      <c r="E19" s="232"/>
      <c r="F19" s="232"/>
      <c r="G19" s="233"/>
      <c r="H19" s="233"/>
      <c r="I19" s="233"/>
      <c r="J19" s="233"/>
      <c r="K19" s="233"/>
      <c r="L19" s="234"/>
    </row>
    <row r="20" spans="2:12" ht="12.75">
      <c r="B20" s="231" t="s">
        <v>43</v>
      </c>
      <c r="C20" s="232">
        <v>9</v>
      </c>
      <c r="D20" s="232"/>
      <c r="E20" s="232"/>
      <c r="F20" s="232"/>
      <c r="G20" s="233"/>
      <c r="H20" s="233"/>
      <c r="I20" s="233"/>
      <c r="J20" s="233"/>
      <c r="K20" s="233"/>
      <c r="L20" s="234"/>
    </row>
    <row r="21" spans="2:12" ht="12.75">
      <c r="B21" s="231" t="s">
        <v>46</v>
      </c>
      <c r="C21" s="232">
        <v>8</v>
      </c>
      <c r="D21" s="232"/>
      <c r="E21" s="232"/>
      <c r="F21" s="232"/>
      <c r="G21" s="233"/>
      <c r="H21" s="233"/>
      <c r="I21" s="233"/>
      <c r="J21" s="233"/>
      <c r="K21" s="233"/>
      <c r="L21" s="234"/>
    </row>
    <row r="22" spans="2:12" ht="12.75">
      <c r="B22" s="231" t="s">
        <v>48</v>
      </c>
      <c r="C22" s="232">
        <v>7</v>
      </c>
      <c r="D22" s="232"/>
      <c r="E22" s="232"/>
      <c r="F22" s="232"/>
      <c r="G22" s="233"/>
      <c r="H22" s="233"/>
      <c r="I22" s="233"/>
      <c r="J22" s="233"/>
      <c r="K22" s="233"/>
      <c r="L22" s="234"/>
    </row>
    <row r="23" spans="2:12" ht="12.75">
      <c r="B23" s="231" t="s">
        <v>50</v>
      </c>
      <c r="C23" s="232">
        <v>6</v>
      </c>
      <c r="D23" s="232"/>
      <c r="E23" s="232"/>
      <c r="F23" s="232"/>
      <c r="G23" s="233"/>
      <c r="H23" s="233"/>
      <c r="I23" s="233"/>
      <c r="J23" s="233"/>
      <c r="K23" s="233"/>
      <c r="L23" s="234"/>
    </row>
    <row r="24" spans="2:12" ht="12.75">
      <c r="B24" s="231" t="s">
        <v>52</v>
      </c>
      <c r="C24" s="232">
        <v>5</v>
      </c>
      <c r="D24" s="232"/>
      <c r="E24" s="232"/>
      <c r="F24" s="232"/>
      <c r="G24" s="233"/>
      <c r="H24" s="233"/>
      <c r="I24" s="233"/>
      <c r="J24" s="233"/>
      <c r="K24" s="233"/>
      <c r="L24" s="234"/>
    </row>
    <row r="25" spans="2:12" ht="12.75">
      <c r="B25" s="231" t="s">
        <v>54</v>
      </c>
      <c r="C25" s="232">
        <v>4</v>
      </c>
      <c r="D25" s="232"/>
      <c r="E25" s="232"/>
      <c r="F25" s="232"/>
      <c r="G25" s="233"/>
      <c r="H25" s="233"/>
      <c r="I25" s="233"/>
      <c r="J25" s="233"/>
      <c r="K25" s="233"/>
      <c r="L25" s="234"/>
    </row>
    <row r="26" spans="2:12" ht="12.75">
      <c r="B26" s="231" t="s">
        <v>56</v>
      </c>
      <c r="C26" s="232">
        <v>3</v>
      </c>
      <c r="D26" s="232"/>
      <c r="E26" s="232"/>
      <c r="F26" s="232"/>
      <c r="G26" s="233"/>
      <c r="H26" s="233"/>
      <c r="I26" s="233"/>
      <c r="J26" s="233"/>
      <c r="K26" s="233"/>
      <c r="L26" s="234"/>
    </row>
    <row r="27" spans="2:12" ht="12.75">
      <c r="B27" s="231" t="s">
        <v>58</v>
      </c>
      <c r="C27" s="232">
        <v>2</v>
      </c>
      <c r="D27" s="232"/>
      <c r="E27" s="232"/>
      <c r="F27" s="232"/>
      <c r="G27" s="233"/>
      <c r="H27" s="233"/>
      <c r="I27" s="233"/>
      <c r="J27" s="233"/>
      <c r="K27" s="233"/>
      <c r="L27" s="234"/>
    </row>
    <row r="28" spans="2:12" ht="12.75">
      <c r="B28" s="231" t="s">
        <v>82</v>
      </c>
      <c r="C28" s="232">
        <v>1</v>
      </c>
      <c r="D28" s="232"/>
      <c r="E28" s="232"/>
      <c r="F28" s="232"/>
      <c r="G28" s="233"/>
      <c r="H28" s="233"/>
      <c r="I28" s="233"/>
      <c r="J28" s="233"/>
      <c r="K28" s="233"/>
      <c r="L28" s="234"/>
    </row>
    <row r="29" spans="2:12" ht="12.75">
      <c r="B29" s="231" t="s">
        <v>83</v>
      </c>
      <c r="C29" s="232">
        <v>1</v>
      </c>
      <c r="D29" s="232"/>
      <c r="E29" s="232"/>
      <c r="F29" s="232"/>
      <c r="G29" s="233"/>
      <c r="H29" s="233"/>
      <c r="I29" s="233"/>
      <c r="J29" s="233"/>
      <c r="K29" s="233"/>
      <c r="L29" s="234"/>
    </row>
    <row r="30" spans="2:12" ht="12.75">
      <c r="B30" s="235" t="s">
        <v>105</v>
      </c>
      <c r="C30" s="236">
        <v>1</v>
      </c>
      <c r="D30" s="236"/>
      <c r="E30" s="236"/>
      <c r="F30" s="236"/>
      <c r="G30" s="237"/>
      <c r="H30" s="237"/>
      <c r="I30" s="237"/>
      <c r="J30" s="237"/>
      <c r="K30" s="237"/>
      <c r="L30" s="238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</dc:creator>
  <cp:keywords/>
  <dc:description/>
  <cp:lastModifiedBy>User</cp:lastModifiedBy>
  <dcterms:created xsi:type="dcterms:W3CDTF">2014-10-10T06:29:07Z</dcterms:created>
  <dcterms:modified xsi:type="dcterms:W3CDTF">2014-10-10T06:29:23Z</dcterms:modified>
  <cp:category/>
  <cp:version/>
  <cp:contentType/>
  <cp:contentStatus/>
</cp:coreProperties>
</file>