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61" windowWidth="9390" windowHeight="12165" tabRatio="812" firstSheet="1" activeTab="5"/>
  </bookViews>
  <sheets>
    <sheet name="Cupwertung Gesamt" sheetId="1" r:id="rId1"/>
    <sheet name="Cupwertung U 13" sheetId="2" r:id="rId2"/>
    <sheet name="Cupwertung U 15" sheetId="3" r:id="rId3"/>
    <sheet name="Cupwertung U 17" sheetId="4" r:id="rId4"/>
    <sheet name="Cupwertung Junioren" sheetId="5" r:id="rId5"/>
    <sheet name="Cupwertung Clubs" sheetId="6" r:id="rId6"/>
    <sheet name="Punkteschema" sheetId="7" r:id="rId7"/>
  </sheets>
  <definedNames/>
  <calcPr fullCalcOnLoad="1"/>
</workbook>
</file>

<file path=xl/comments1.xml><?xml version="1.0" encoding="utf-8"?>
<comments xmlns="http://schemas.openxmlformats.org/spreadsheetml/2006/main">
  <authors>
    <author>Karl Hammerschmid</author>
  </authors>
  <commentList>
    <comment ref="R44" authorId="0">
      <text>
        <r>
          <rPr>
            <b/>
            <sz val="8"/>
            <rFont val="Tahoma"/>
            <family val="0"/>
          </rPr>
          <t>in Elite</t>
        </r>
        <r>
          <rPr>
            <sz val="8"/>
            <rFont val="Tahoma"/>
            <family val="0"/>
          </rPr>
          <t xml:space="preserve">
</t>
        </r>
      </text>
    </comment>
    <comment ref="T44" authorId="0">
      <text>
        <r>
          <rPr>
            <b/>
            <sz val="8"/>
            <rFont val="Tahoma"/>
            <family val="0"/>
          </rPr>
          <t>in Elite</t>
        </r>
        <r>
          <rPr>
            <sz val="8"/>
            <rFont val="Tahoma"/>
            <family val="0"/>
          </rPr>
          <t xml:space="preserve">
</t>
        </r>
      </text>
    </comment>
    <comment ref="T45" authorId="0">
      <text>
        <r>
          <rPr>
            <b/>
            <sz val="8"/>
            <rFont val="Tahoma"/>
            <family val="0"/>
          </rPr>
          <t>in Elite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Karl Hammerschmid</author>
  </authors>
  <commentList>
    <comment ref="R19" authorId="0">
      <text>
        <r>
          <rPr>
            <b/>
            <sz val="8"/>
            <rFont val="Tahoma"/>
            <family val="0"/>
          </rPr>
          <t>in Elite</t>
        </r>
        <r>
          <rPr>
            <sz val="8"/>
            <rFont val="Tahoma"/>
            <family val="0"/>
          </rPr>
          <t xml:space="preserve">
</t>
        </r>
      </text>
    </comment>
    <comment ref="T19" authorId="0">
      <text>
        <r>
          <rPr>
            <b/>
            <sz val="8"/>
            <rFont val="Tahoma"/>
            <family val="0"/>
          </rPr>
          <t>in Elite</t>
        </r>
        <r>
          <rPr>
            <sz val="8"/>
            <rFont val="Tahoma"/>
            <family val="0"/>
          </rPr>
          <t xml:space="preserve">
</t>
        </r>
      </text>
    </comment>
    <comment ref="T20" authorId="0">
      <text>
        <r>
          <rPr>
            <b/>
            <sz val="8"/>
            <rFont val="Tahoma"/>
            <family val="0"/>
          </rPr>
          <t>in Elite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<sst xmlns="http://schemas.openxmlformats.org/spreadsheetml/2006/main" count="1433" uniqueCount="138">
  <si>
    <t>Name</t>
  </si>
  <si>
    <t>Club</t>
  </si>
  <si>
    <t>Jun</t>
  </si>
  <si>
    <t>Rang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</si>
  <si>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</si>
  <si>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</si>
  <si>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</si>
  <si>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</si>
  <si>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</si>
  <si>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</si>
  <si>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</si>
  <si>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</si>
  <si>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</si>
  <si>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</si>
  <si>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 13</t>
  </si>
  <si>
    <t>U 15</t>
  </si>
  <si>
    <t>Junioren</t>
  </si>
  <si>
    <t>U 17</t>
  </si>
  <si>
    <t xml:space="preserve">Clubwertung </t>
  </si>
  <si>
    <t>Gesamtpunkte:</t>
  </si>
  <si>
    <t>10.</t>
  </si>
  <si>
    <t>Anzahl der Streichresultate</t>
  </si>
  <si>
    <t>Punkte aus Streichresultaten</t>
  </si>
  <si>
    <t>12.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</si>
  <si>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</si>
  <si>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</si>
  <si>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</si>
  <si>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</si>
  <si>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</si>
  <si>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</si>
  <si>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</si>
  <si>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</si>
  <si>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</si>
  <si>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Starteranzahl
Rang</t>
  </si>
  <si>
    <t>40 +</t>
  </si>
  <si>
    <t>30-39</t>
  </si>
  <si>
    <t>20-29</t>
  </si>
  <si>
    <t>11-19</t>
  </si>
  <si>
    <t>-10</t>
  </si>
  <si>
    <t>Walzel Andreas</t>
  </si>
  <si>
    <t>Windischbauer Johannes</t>
  </si>
  <si>
    <t>Lehner Stefan</t>
  </si>
  <si>
    <t>Wolfsjäger Patrick</t>
  </si>
  <si>
    <t>Pinter Oliver</t>
  </si>
  <si>
    <t>Umhaller Thomas</t>
  </si>
  <si>
    <t>Fröschl Veronika</t>
  </si>
  <si>
    <t>RC ARBÖ Wels Gourmetfein</t>
  </si>
  <si>
    <t>RC ARBÖ ANF Mazda Eder Walding</t>
  </si>
  <si>
    <t>Praschl Matthias</t>
  </si>
  <si>
    <t>Lehner Daniel</t>
  </si>
  <si>
    <t>Zölß Alexander</t>
  </si>
  <si>
    <t>Wacholbinger Daniel</t>
  </si>
  <si>
    <t>Großschartner Felix</t>
  </si>
  <si>
    <t>Schönberger Sebastian</t>
  </si>
  <si>
    <t>Gogl Michael</t>
  </si>
  <si>
    <t>ARBÖ Radsportteam Ried</t>
  </si>
  <si>
    <t>ARBÖ Grassinger Lambach</t>
  </si>
  <si>
    <t>UNION Schartner Bombe Eferding</t>
  </si>
  <si>
    <t>Lindlbauer Christoph</t>
  </si>
  <si>
    <t>Fürweger Michael</t>
  </si>
  <si>
    <t>Pöstlberger Lukas</t>
  </si>
  <si>
    <t>Umhaller Andreas</t>
  </si>
  <si>
    <t>Moser Christian</t>
  </si>
  <si>
    <t>Schneider Martin</t>
  </si>
  <si>
    <t>ÖAMTC RSC Bad Ischl</t>
  </si>
  <si>
    <t>Zeller Lukas</t>
  </si>
  <si>
    <t>Reitbauer Andreas</t>
  </si>
  <si>
    <t>RC UNION einDruck Sarleinsbach</t>
  </si>
  <si>
    <t>Zeller Viktoria</t>
  </si>
  <si>
    <t>RCN Rochelt Niederneukirchen</t>
  </si>
  <si>
    <t>Von, "nicht OÖ-Athleten" errungene Punkte bleiben vakant !</t>
  </si>
  <si>
    <t>Auf Entscheid des SPAU (nach Antrag bei der Generalversammlung) findet künftig folgendes Punkteschema Anwendung:</t>
  </si>
  <si>
    <t>Friedl Nils</t>
  </si>
  <si>
    <t>Luger Alexander</t>
  </si>
  <si>
    <t>Rois Markus</t>
  </si>
  <si>
    <t>MTB Club Salzkammergut</t>
  </si>
  <si>
    <t>Stritzinger Lukas</t>
  </si>
  <si>
    <t>Kaufmann Lukas</t>
  </si>
  <si>
    <t>Kapfer David</t>
  </si>
  <si>
    <t>Hinterer Harald</t>
  </si>
  <si>
    <t>Nußbaumer Benedikt</t>
  </si>
  <si>
    <t>21.</t>
  </si>
  <si>
    <t>22.</t>
  </si>
  <si>
    <t>23.</t>
  </si>
  <si>
    <t>8.4. - 2.6.2010
AVE-Cup Gesamtwertung</t>
  </si>
  <si>
    <t>17.4.2010
Einzezeitfahren
Schwanenstadt</t>
  </si>
  <si>
    <t>18.4.2010                                              
Kirschblütenrennen
Wels</t>
  </si>
  <si>
    <t>24.4.2010
Gmundnerbergrennen
Altmünster</t>
  </si>
  <si>
    <t>8.5.2010
Postalm-Bergrennen
Pfandl (OÖ-LM)</t>
  </si>
  <si>
    <t>13.5.2010
Einzelzeitfahren
Offenhausen (OÖ-LM)</t>
  </si>
  <si>
    <t>29.5.2010
Kriterium 
Marchtrenk (OÖ-LM)</t>
  </si>
  <si>
    <t>30.5.2010
Straßrennen Ried 
(OÖ-LM U 13+U 15)</t>
  </si>
  <si>
    <t>27.8.2010
Youngster-Tour Kriter.
Windischgarsten</t>
  </si>
  <si>
    <t>28.8.2010
Youngster-Tour EZF
Windischgarsten</t>
  </si>
  <si>
    <t>29.8.2010
Youngster-Tour Straße
Windischgarsten</t>
  </si>
  <si>
    <t>Auslandseinsatz</t>
  </si>
  <si>
    <t>Als Auslandseinsatz werden ausschließlich ÖRV-Entsendungen gewertet</t>
  </si>
  <si>
    <t>Tschany Daniel</t>
  </si>
  <si>
    <t xml:space="preserve">Racing www.atterbike.at </t>
  </si>
  <si>
    <t>Holzinger Alexander</t>
  </si>
  <si>
    <t>Fehlhofer Jakob</t>
  </si>
  <si>
    <t>Staufer Rudi</t>
  </si>
  <si>
    <t>Klaffenböck Florian</t>
  </si>
  <si>
    <t>Mühlberger Gregor</t>
  </si>
  <si>
    <t>ÖAMTC Hrinkow Bikes Steyr</t>
  </si>
  <si>
    <t>Schachner-Nedherer Moritz</t>
  </si>
  <si>
    <t>Voglhofer Thomas</t>
  </si>
  <si>
    <r>
      <t>Achtung:</t>
    </r>
    <r>
      <rPr>
        <sz val="10"/>
        <color indexed="10"/>
        <rFont val="Arial"/>
        <family val="2"/>
      </rPr>
      <t xml:space="preserve">   </t>
    </r>
    <r>
      <rPr>
        <sz val="10"/>
        <rFont val="Arial"/>
        <family val="2"/>
      </rPr>
      <t>Kategorie U 13 - 1 Streichresultat *)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>2 Streichresultate *) f. Kat. U 15, U 17 u. Jun. 
Die 2 (1) Rennen mit den niedrigsten Punkten bzw. nicht gefahrene
Rennen werden am Saisonende aus der Wertung gestrichen,
Punkte-Bonifikation lt. Liste für internat. Einsätze (ausschließlich ÖRV)</t>
    </r>
  </si>
  <si>
    <r>
      <t>Achtung:</t>
    </r>
    <r>
      <rPr>
        <sz val="10"/>
        <color indexed="10"/>
        <rFont val="Arial"/>
        <family val="2"/>
      </rPr>
      <t xml:space="preserve">   </t>
    </r>
    <r>
      <rPr>
        <sz val="10"/>
        <rFont val="Arial"/>
        <family val="2"/>
      </rPr>
      <t>Kategorie U 13 - 1 Streichresultat *)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>2 Streichresultate *) f. Kat. U 15, U 17 u. Jun. 
Die 2 (1) Rennen mit den niedrigsten Punkten bzw. nicht gefahrene
Rennen werden am Saisonende aus der Wertung gestrichen.
Punkte-Bonifikation lt. Liste für internat. Einsätze (ausschließlich ÖRV)</t>
    </r>
  </si>
  <si>
    <t>*)</t>
  </si>
  <si>
    <t>x</t>
  </si>
  <si>
    <t>Ausl.</t>
  </si>
  <si>
    <t>Pirklbauer Simon</t>
  </si>
  <si>
    <t>Loris Fabian</t>
  </si>
  <si>
    <t>Brandl Jakob</t>
  </si>
  <si>
    <t>Kierner Florian</t>
  </si>
  <si>
    <t>Rab Johann</t>
  </si>
  <si>
    <t>Pfisterer Benedikt</t>
  </si>
  <si>
    <t>Luger Michael</t>
  </si>
  <si>
    <t>Hager Dominik</t>
  </si>
  <si>
    <t>Eichinger Daniel</t>
  </si>
  <si>
    <t>Van Oijen Alisa</t>
  </si>
  <si>
    <t>Tranninger Elias</t>
  </si>
  <si>
    <t>Praschl Raphael *</t>
  </si>
  <si>
    <t>* Vereinswechsel per 17.5. nach Tirol</t>
  </si>
  <si>
    <t>Praschl Matthias *</t>
  </si>
  <si>
    <t>27.8.2010
Youngster-Tour EZF
Windischgarsten</t>
  </si>
  <si>
    <t>28.8.2010
Youngster-Tour Krit.
Windischgarsten</t>
  </si>
  <si>
    <t>7*)</t>
  </si>
  <si>
    <t>23*)</t>
  </si>
  <si>
    <t>16*)</t>
  </si>
  <si>
    <t>21*)</t>
  </si>
  <si>
    <t>9*)</t>
  </si>
  <si>
    <t>22*)</t>
  </si>
  <si>
    <t>37*)</t>
  </si>
  <si>
    <t>20*)</t>
  </si>
  <si>
    <t>29*)</t>
  </si>
  <si>
    <t>8*)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</si>
</sst>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&quot;km&quot;"/>
    <numFmt numFmtId="177" formatCode="0\ &quot;km&quot;"/>
    <numFmt numFmtId="178" formatCode="0.0\ &quot;km&quot;"/>
    <numFmt numFmtId="17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dotted"/>
      <right style="dotted"/>
      <top style="thin"/>
      <bottom style="thin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71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" fontId="1" fillId="0" borderId="14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1" fillId="0" borderId="42" xfId="0" applyFon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35" xfId="0" applyFont="1" applyBorder="1" applyAlignment="1">
      <alignment/>
    </xf>
    <xf numFmtId="0" fontId="0" fillId="0" borderId="2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0" applyNumberFormat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1" fillId="33" borderId="59" xfId="0" applyFont="1" applyFill="1" applyBorder="1" applyAlignment="1">
      <alignment horizontal="center" textRotation="90"/>
    </xf>
    <xf numFmtId="0" fontId="1" fillId="0" borderId="60" xfId="0" applyFont="1" applyBorder="1" applyAlignment="1">
      <alignment horizontal="center" textRotation="90"/>
    </xf>
    <xf numFmtId="0" fontId="1" fillId="0" borderId="61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6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15" xfId="0" applyNumberFormat="1" applyFont="1" applyBorder="1" applyAlignment="1">
      <alignment/>
    </xf>
    <xf numFmtId="0" fontId="0" fillId="0" borderId="6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4" xfId="0" applyBorder="1" applyAlignment="1">
      <alignment horizontal="center"/>
    </xf>
    <xf numFmtId="0" fontId="3" fillId="0" borderId="65" xfId="0" applyFont="1" applyBorder="1" applyAlignment="1">
      <alignment horizontal="left" wrapText="1"/>
    </xf>
    <xf numFmtId="49" fontId="3" fillId="0" borderId="66" xfId="0" applyNumberFormat="1" applyFont="1" applyBorder="1" applyAlignment="1">
      <alignment horizontal="center"/>
    </xf>
    <xf numFmtId="49" fontId="3" fillId="0" borderId="6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79" fontId="1" fillId="0" borderId="0" xfId="51" applyNumberFormat="1" applyFont="1" applyAlignment="1">
      <alignment horizontal="center"/>
    </xf>
    <xf numFmtId="179" fontId="1" fillId="0" borderId="0" xfId="0" applyNumberFormat="1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0" xfId="0" applyFont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right"/>
    </xf>
    <xf numFmtId="0" fontId="1" fillId="35" borderId="12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1" fontId="1" fillId="35" borderId="12" xfId="0" applyNumberFormat="1" applyFont="1" applyFill="1" applyBorder="1" applyAlignment="1">
      <alignment/>
    </xf>
    <xf numFmtId="0" fontId="1" fillId="35" borderId="12" xfId="0" applyFont="1" applyFill="1" applyBorder="1" applyAlignment="1">
      <alignment horizontal="right"/>
    </xf>
    <xf numFmtId="0" fontId="1" fillId="35" borderId="12" xfId="0" applyFont="1" applyFill="1" applyBorder="1" applyAlignment="1">
      <alignment/>
    </xf>
    <xf numFmtId="0" fontId="1" fillId="35" borderId="25" xfId="0" applyFont="1" applyFill="1" applyBorder="1" applyAlignment="1">
      <alignment horizontal="center"/>
    </xf>
    <xf numFmtId="178" fontId="1" fillId="34" borderId="21" xfId="0" applyNumberFormat="1" applyFont="1" applyFill="1" applyBorder="1" applyAlignment="1">
      <alignment horizontal="center"/>
    </xf>
    <xf numFmtId="178" fontId="1" fillId="34" borderId="22" xfId="0" applyNumberFormat="1" applyFont="1" applyFill="1" applyBorder="1" applyAlignment="1">
      <alignment horizontal="center"/>
    </xf>
    <xf numFmtId="178" fontId="1" fillId="34" borderId="68" xfId="0" applyNumberFormat="1" applyFont="1" applyFill="1" applyBorder="1" applyAlignment="1">
      <alignment horizontal="center"/>
    </xf>
    <xf numFmtId="178" fontId="1" fillId="34" borderId="26" xfId="0" applyNumberFormat="1" applyFont="1" applyFill="1" applyBorder="1" applyAlignment="1">
      <alignment horizontal="center"/>
    </xf>
    <xf numFmtId="178" fontId="1" fillId="34" borderId="21" xfId="0" applyNumberFormat="1" applyFont="1" applyFill="1" applyBorder="1" applyAlignment="1">
      <alignment horizontal="center"/>
    </xf>
    <xf numFmtId="178" fontId="1" fillId="34" borderId="62" xfId="0" applyNumberFormat="1" applyFont="1" applyFill="1" applyBorder="1" applyAlignment="1">
      <alignment horizontal="center"/>
    </xf>
    <xf numFmtId="178" fontId="1" fillId="34" borderId="43" xfId="0" applyNumberFormat="1" applyFont="1" applyFill="1" applyBorder="1" applyAlignment="1">
      <alignment horizontal="center"/>
    </xf>
    <xf numFmtId="178" fontId="1" fillId="34" borderId="27" xfId="0" applyNumberFormat="1" applyFont="1" applyFill="1" applyBorder="1" applyAlignment="1">
      <alignment horizontal="center"/>
    </xf>
    <xf numFmtId="178" fontId="1" fillId="34" borderId="3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8" fillId="0" borderId="48" xfId="0" applyFont="1" applyBorder="1" applyAlignment="1">
      <alignment wrapText="1"/>
    </xf>
    <xf numFmtId="0" fontId="6" fillId="0" borderId="69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70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71" xfId="0" applyFont="1" applyBorder="1" applyAlignment="1">
      <alignment/>
    </xf>
    <xf numFmtId="0" fontId="0" fillId="0" borderId="10" xfId="0" applyBorder="1" applyAlignment="1">
      <alignment/>
    </xf>
    <xf numFmtId="178" fontId="1" fillId="0" borderId="27" xfId="0" applyNumberFormat="1" applyFont="1" applyFill="1" applyBorder="1" applyAlignment="1">
      <alignment horizontal="center"/>
    </xf>
    <xf numFmtId="178" fontId="1" fillId="0" borderId="34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 textRotation="90"/>
    </xf>
    <xf numFmtId="0" fontId="0" fillId="0" borderId="39" xfId="0" applyFont="1" applyBorder="1" applyAlignment="1">
      <alignment/>
    </xf>
    <xf numFmtId="178" fontId="1" fillId="0" borderId="68" xfId="0" applyNumberFormat="1" applyFont="1" applyFill="1" applyBorder="1" applyAlignment="1">
      <alignment horizontal="center"/>
    </xf>
    <xf numFmtId="178" fontId="1" fillId="0" borderId="26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textRotation="90" wrapText="1"/>
    </xf>
    <xf numFmtId="0" fontId="1" fillId="33" borderId="17" xfId="0" applyFont="1" applyFill="1" applyBorder="1" applyAlignment="1">
      <alignment horizontal="center" textRotation="90" wrapText="1"/>
    </xf>
    <xf numFmtId="178" fontId="1" fillId="0" borderId="62" xfId="0" applyNumberFormat="1" applyFont="1" applyFill="1" applyBorder="1" applyAlignment="1">
      <alignment horizontal="center"/>
    </xf>
    <xf numFmtId="178" fontId="1" fillId="0" borderId="43" xfId="0" applyNumberFormat="1" applyFont="1" applyFill="1" applyBorder="1" applyAlignment="1">
      <alignment horizontal="center"/>
    </xf>
    <xf numFmtId="178" fontId="1" fillId="0" borderId="21" xfId="0" applyNumberFormat="1" applyFont="1" applyFill="1" applyBorder="1" applyAlignment="1">
      <alignment horizontal="center"/>
    </xf>
    <xf numFmtId="178" fontId="1" fillId="0" borderId="22" xfId="0" applyNumberFormat="1" applyFont="1" applyFill="1" applyBorder="1" applyAlignment="1">
      <alignment horizontal="center"/>
    </xf>
    <xf numFmtId="178" fontId="1" fillId="34" borderId="72" xfId="0" applyNumberFormat="1" applyFont="1" applyFill="1" applyBorder="1" applyAlignment="1">
      <alignment horizontal="center"/>
    </xf>
    <xf numFmtId="178" fontId="1" fillId="34" borderId="36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textRotation="90" wrapText="1"/>
    </xf>
    <xf numFmtId="0" fontId="1" fillId="33" borderId="19" xfId="0" applyFont="1" applyFill="1" applyBorder="1" applyAlignment="1">
      <alignment horizontal="center" textRotation="90" wrapText="1"/>
    </xf>
    <xf numFmtId="178" fontId="1" fillId="34" borderId="73" xfId="0" applyNumberFormat="1" applyFont="1" applyFill="1" applyBorder="1" applyAlignment="1">
      <alignment horizontal="center"/>
    </xf>
    <xf numFmtId="178" fontId="1" fillId="34" borderId="74" xfId="0" applyNumberFormat="1" applyFont="1" applyFill="1" applyBorder="1" applyAlignment="1">
      <alignment horizontal="center"/>
    </xf>
    <xf numFmtId="178" fontId="1" fillId="34" borderId="62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6</xdr:row>
      <xdr:rowOff>76200</xdr:rowOff>
    </xdr:from>
    <xdr:to>
      <xdr:col>1</xdr:col>
      <xdr:colOff>1047750</xdr:colOff>
      <xdr:row>6</xdr:row>
      <xdr:rowOff>76200</xdr:rowOff>
    </xdr:to>
    <xdr:sp>
      <xdr:nvSpPr>
        <xdr:cNvPr id="1" name="Gerade Verbindung mit Pfeil 2"/>
        <xdr:cNvSpPr>
          <a:spLocks/>
        </xdr:cNvSpPr>
      </xdr:nvSpPr>
      <xdr:spPr>
        <a:xfrm>
          <a:off x="1085850" y="1057275"/>
          <a:ext cx="190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6</xdr:row>
      <xdr:rowOff>133350</xdr:rowOff>
    </xdr:from>
    <xdr:to>
      <xdr:col>1</xdr:col>
      <xdr:colOff>514350</xdr:colOff>
      <xdr:row>6</xdr:row>
      <xdr:rowOff>304800</xdr:rowOff>
    </xdr:to>
    <xdr:sp>
      <xdr:nvSpPr>
        <xdr:cNvPr id="2" name="Gerade Verbindung mit Pfeil 3"/>
        <xdr:cNvSpPr>
          <a:spLocks/>
        </xdr:cNvSpPr>
      </xdr:nvSpPr>
      <xdr:spPr>
        <a:xfrm rot="5400000">
          <a:off x="742950" y="1114425"/>
          <a:ext cx="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showZeros="0" zoomScalePageLayoutView="0" workbookViewId="0" topLeftCell="A1">
      <pane xSplit="2" ySplit="6" topLeftCell="C6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" sqref="A7:AB12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55" customWidth="1"/>
    <col min="5" max="5" width="4.7109375" style="19" customWidth="1"/>
    <col min="6" max="27" width="3.8515625" style="19" customWidth="1"/>
    <col min="28" max="28" width="3.00390625" style="71" customWidth="1"/>
    <col min="29" max="29" width="0" style="72" hidden="1" customWidth="1"/>
    <col min="30" max="30" width="7.421875" style="71" customWidth="1"/>
    <col min="31" max="31" width="5.28125" style="19" customWidth="1"/>
    <col min="32" max="32" width="4.7109375" style="0" customWidth="1"/>
  </cols>
  <sheetData>
    <row r="1" spans="1:28" ht="104.25" customHeight="1">
      <c r="A1" s="9"/>
      <c r="B1" s="1" t="s">
        <v>0</v>
      </c>
      <c r="C1" s="1" t="s">
        <v>1</v>
      </c>
      <c r="D1" s="154" t="s">
        <v>21</v>
      </c>
      <c r="E1" s="35"/>
      <c r="F1" s="166" t="s">
        <v>84</v>
      </c>
      <c r="G1" s="167"/>
      <c r="H1" s="166" t="s">
        <v>85</v>
      </c>
      <c r="I1" s="167"/>
      <c r="J1" s="166" t="s">
        <v>86</v>
      </c>
      <c r="K1" s="167"/>
      <c r="L1" s="166" t="s">
        <v>87</v>
      </c>
      <c r="M1" s="167"/>
      <c r="N1" s="166" t="s">
        <v>88</v>
      </c>
      <c r="O1" s="167"/>
      <c r="P1" s="166" t="s">
        <v>89</v>
      </c>
      <c r="Q1" s="167"/>
      <c r="R1" s="158" t="s">
        <v>90</v>
      </c>
      <c r="S1" s="159"/>
      <c r="T1" s="166" t="s">
        <v>91</v>
      </c>
      <c r="U1" s="167"/>
      <c r="V1" s="158" t="s">
        <v>126</v>
      </c>
      <c r="W1" s="159"/>
      <c r="X1" s="158" t="s">
        <v>127</v>
      </c>
      <c r="Y1" s="159"/>
      <c r="Z1" s="158" t="s">
        <v>94</v>
      </c>
      <c r="AA1" s="159"/>
      <c r="AB1" s="142" t="s">
        <v>22</v>
      </c>
    </row>
    <row r="2" spans="1:28" ht="12.75" customHeight="1">
      <c r="A2" s="151"/>
      <c r="B2" s="145" t="s">
        <v>107</v>
      </c>
      <c r="C2" s="146"/>
      <c r="D2" s="155"/>
      <c r="E2" s="4">
        <v>13</v>
      </c>
      <c r="F2" s="135">
        <v>6.6</v>
      </c>
      <c r="G2" s="136"/>
      <c r="H2" s="156"/>
      <c r="I2" s="157"/>
      <c r="J2" s="160"/>
      <c r="K2" s="161"/>
      <c r="L2" s="160"/>
      <c r="M2" s="161"/>
      <c r="N2" s="160"/>
      <c r="O2" s="161"/>
      <c r="P2" s="135">
        <v>10</v>
      </c>
      <c r="Q2" s="136"/>
      <c r="R2" s="135">
        <v>13</v>
      </c>
      <c r="S2" s="136"/>
      <c r="T2" s="138">
        <v>10.8</v>
      </c>
      <c r="U2" s="139"/>
      <c r="V2" s="164">
        <v>11</v>
      </c>
      <c r="W2" s="165"/>
      <c r="X2" s="164">
        <v>12</v>
      </c>
      <c r="Y2" s="165"/>
      <c r="Z2" s="170">
        <v>11.4</v>
      </c>
      <c r="AA2" s="139"/>
      <c r="AB2" s="143"/>
    </row>
    <row r="3" spans="1:28" ht="12.75" customHeight="1">
      <c r="A3" s="151"/>
      <c r="B3" s="147"/>
      <c r="C3" s="148"/>
      <c r="D3" s="155"/>
      <c r="E3" s="5">
        <v>15</v>
      </c>
      <c r="F3" s="140">
        <v>10.6</v>
      </c>
      <c r="G3" s="141"/>
      <c r="H3" s="135">
        <v>13</v>
      </c>
      <c r="I3" s="136"/>
      <c r="J3" s="133">
        <v>35.2</v>
      </c>
      <c r="K3" s="134"/>
      <c r="L3" s="162"/>
      <c r="M3" s="163"/>
      <c r="N3" s="162"/>
      <c r="O3" s="163"/>
      <c r="P3" s="135">
        <v>18</v>
      </c>
      <c r="Q3" s="136"/>
      <c r="R3" s="135">
        <v>17</v>
      </c>
      <c r="S3" s="136"/>
      <c r="T3" s="137">
        <v>37.8</v>
      </c>
      <c r="U3" s="134"/>
      <c r="V3" s="135">
        <v>11</v>
      </c>
      <c r="W3" s="136"/>
      <c r="X3" s="135">
        <v>20</v>
      </c>
      <c r="Y3" s="136"/>
      <c r="Z3" s="133">
        <v>34.2</v>
      </c>
      <c r="AA3" s="134"/>
      <c r="AB3" s="143"/>
    </row>
    <row r="4" spans="1:28" ht="12.75" customHeight="1">
      <c r="A4" s="151"/>
      <c r="B4" s="147"/>
      <c r="C4" s="148"/>
      <c r="D4" s="155"/>
      <c r="E4" s="5">
        <v>17</v>
      </c>
      <c r="F4" s="140">
        <v>15.4</v>
      </c>
      <c r="G4" s="141"/>
      <c r="H4" s="135">
        <v>13</v>
      </c>
      <c r="I4" s="136"/>
      <c r="J4" s="133">
        <v>70.4</v>
      </c>
      <c r="K4" s="134"/>
      <c r="L4" s="133">
        <v>6</v>
      </c>
      <c r="M4" s="134"/>
      <c r="N4" s="133">
        <v>23</v>
      </c>
      <c r="O4" s="134"/>
      <c r="P4" s="135">
        <v>18</v>
      </c>
      <c r="Q4" s="136"/>
      <c r="R4" s="135">
        <v>27.2</v>
      </c>
      <c r="S4" s="136"/>
      <c r="T4" s="137">
        <v>55.8</v>
      </c>
      <c r="U4" s="134"/>
      <c r="V4" s="135">
        <v>17.8</v>
      </c>
      <c r="W4" s="136"/>
      <c r="X4" s="135">
        <v>20</v>
      </c>
      <c r="Y4" s="136"/>
      <c r="Z4" s="133">
        <v>68.4</v>
      </c>
      <c r="AA4" s="134"/>
      <c r="AB4" s="143"/>
    </row>
    <row r="5" spans="1:28" ht="12.75" customHeight="1">
      <c r="A5" s="151"/>
      <c r="B5" s="149"/>
      <c r="C5" s="150"/>
      <c r="D5" s="155"/>
      <c r="E5" s="8" t="s">
        <v>2</v>
      </c>
      <c r="F5" s="152"/>
      <c r="G5" s="153"/>
      <c r="H5" s="135">
        <v>13</v>
      </c>
      <c r="I5" s="136"/>
      <c r="J5" s="140">
        <v>105.6</v>
      </c>
      <c r="K5" s="141"/>
      <c r="L5" s="140">
        <v>6</v>
      </c>
      <c r="M5" s="141"/>
      <c r="N5" s="140">
        <v>23</v>
      </c>
      <c r="O5" s="141"/>
      <c r="P5" s="135">
        <v>23</v>
      </c>
      <c r="Q5" s="136"/>
      <c r="R5" s="135">
        <v>34</v>
      </c>
      <c r="S5" s="136"/>
      <c r="T5" s="137">
        <v>81</v>
      </c>
      <c r="U5" s="134"/>
      <c r="V5" s="168">
        <v>17.8</v>
      </c>
      <c r="W5" s="169"/>
      <c r="X5" s="168">
        <v>40</v>
      </c>
      <c r="Y5" s="169"/>
      <c r="Z5" s="140">
        <v>114</v>
      </c>
      <c r="AA5" s="141"/>
      <c r="AB5" s="143"/>
    </row>
    <row r="6" spans="1:28" ht="34.5" customHeight="1">
      <c r="A6" s="90"/>
      <c r="B6" s="91" t="s">
        <v>14</v>
      </c>
      <c r="C6" s="92"/>
      <c r="D6" s="155"/>
      <c r="E6" s="93"/>
      <c r="F6" s="94" t="s">
        <v>3</v>
      </c>
      <c r="G6" s="95" t="s">
        <v>4</v>
      </c>
      <c r="H6" s="94" t="s">
        <v>3</v>
      </c>
      <c r="I6" s="95" t="s">
        <v>4</v>
      </c>
      <c r="J6" s="94" t="s">
        <v>3</v>
      </c>
      <c r="K6" s="95" t="s">
        <v>4</v>
      </c>
      <c r="L6" s="94" t="s">
        <v>3</v>
      </c>
      <c r="M6" s="95" t="s">
        <v>4</v>
      </c>
      <c r="N6" s="94" t="s">
        <v>3</v>
      </c>
      <c r="O6" s="95" t="s">
        <v>4</v>
      </c>
      <c r="P6" s="94" t="s">
        <v>3</v>
      </c>
      <c r="Q6" s="95" t="s">
        <v>4</v>
      </c>
      <c r="R6" s="94" t="s">
        <v>3</v>
      </c>
      <c r="S6" s="95" t="s">
        <v>4</v>
      </c>
      <c r="T6" s="94" t="s">
        <v>3</v>
      </c>
      <c r="U6" s="95" t="s">
        <v>4</v>
      </c>
      <c r="V6" s="94" t="s">
        <v>3</v>
      </c>
      <c r="W6" s="95" t="s">
        <v>4</v>
      </c>
      <c r="X6" s="94" t="s">
        <v>3</v>
      </c>
      <c r="Y6" s="95" t="s">
        <v>4</v>
      </c>
      <c r="Z6" s="94" t="s">
        <v>3</v>
      </c>
      <c r="AA6" s="95" t="s">
        <v>4</v>
      </c>
      <c r="AB6" s="144"/>
    </row>
    <row r="7" spans="1:28" ht="11.25">
      <c r="A7" s="3" t="s">
        <v>5</v>
      </c>
      <c r="B7" s="96" t="s">
        <v>115</v>
      </c>
      <c r="C7" s="6" t="s">
        <v>46</v>
      </c>
      <c r="D7" s="97">
        <f>COUNTIF(F7:AA7,"*)")</f>
        <v>1</v>
      </c>
      <c r="E7" s="114">
        <f aca="true" t="shared" si="0" ref="E7:E12">SUM(G7+I7+K7+M7+O7+Q7+S7+U7+W7+Y7+AA7)</f>
        <v>45</v>
      </c>
      <c r="F7" s="98">
        <v>2</v>
      </c>
      <c r="G7" s="61">
        <v>3</v>
      </c>
      <c r="H7" s="98" t="s">
        <v>110</v>
      </c>
      <c r="I7" s="61"/>
      <c r="J7" s="98" t="s">
        <v>110</v>
      </c>
      <c r="K7" s="61"/>
      <c r="L7" s="98" t="s">
        <v>110</v>
      </c>
      <c r="M7" s="61"/>
      <c r="N7" s="98" t="s">
        <v>110</v>
      </c>
      <c r="O7" s="61"/>
      <c r="P7" s="98">
        <v>1</v>
      </c>
      <c r="Q7" s="61">
        <v>8</v>
      </c>
      <c r="R7" s="98">
        <v>1</v>
      </c>
      <c r="S7" s="61">
        <v>5</v>
      </c>
      <c r="T7" s="98">
        <v>3</v>
      </c>
      <c r="U7" s="61">
        <v>4</v>
      </c>
      <c r="V7" s="98">
        <v>2</v>
      </c>
      <c r="W7" s="61">
        <v>18</v>
      </c>
      <c r="X7" s="98" t="s">
        <v>137</v>
      </c>
      <c r="Y7" s="61"/>
      <c r="Z7" s="98">
        <v>4</v>
      </c>
      <c r="AA7" s="61">
        <v>7</v>
      </c>
      <c r="AB7" s="99">
        <v>3</v>
      </c>
    </row>
    <row r="8" spans="1:28" ht="11.25">
      <c r="A8" s="3" t="s">
        <v>6</v>
      </c>
      <c r="B8" s="26" t="s">
        <v>116</v>
      </c>
      <c r="C8" s="6" t="s">
        <v>56</v>
      </c>
      <c r="D8" s="49">
        <f>COUNTIF(F8:AA8,"*)")</f>
        <v>1</v>
      </c>
      <c r="E8" s="114">
        <f t="shared" si="0"/>
        <v>3</v>
      </c>
      <c r="F8" s="15" t="s">
        <v>109</v>
      </c>
      <c r="G8" s="16"/>
      <c r="H8" s="15" t="s">
        <v>110</v>
      </c>
      <c r="I8" s="16"/>
      <c r="J8" s="15" t="s">
        <v>110</v>
      </c>
      <c r="K8" s="16"/>
      <c r="L8" s="15" t="s">
        <v>110</v>
      </c>
      <c r="M8" s="16"/>
      <c r="N8" s="15" t="s">
        <v>110</v>
      </c>
      <c r="O8" s="16"/>
      <c r="P8" s="15">
        <v>5</v>
      </c>
      <c r="Q8" s="16">
        <v>2</v>
      </c>
      <c r="R8" s="15">
        <v>7</v>
      </c>
      <c r="S8" s="16"/>
      <c r="T8" s="15">
        <v>8</v>
      </c>
      <c r="U8" s="16">
        <v>1</v>
      </c>
      <c r="V8" s="15" t="s">
        <v>110</v>
      </c>
      <c r="W8" s="16"/>
      <c r="X8" s="15" t="s">
        <v>110</v>
      </c>
      <c r="Y8" s="16"/>
      <c r="Z8" s="15" t="s">
        <v>110</v>
      </c>
      <c r="AA8" s="16"/>
      <c r="AB8" s="67">
        <f>AD8+AE8</f>
        <v>0</v>
      </c>
    </row>
    <row r="9" spans="1:28" ht="11.25">
      <c r="A9" s="3" t="s">
        <v>7</v>
      </c>
      <c r="B9" s="6" t="s">
        <v>117</v>
      </c>
      <c r="C9" s="6" t="s">
        <v>56</v>
      </c>
      <c r="D9" s="49">
        <f>COUNTIF(F9:AA9,"*)")</f>
        <v>1</v>
      </c>
      <c r="E9" s="114">
        <f t="shared" si="0"/>
        <v>1</v>
      </c>
      <c r="F9" s="15" t="s">
        <v>109</v>
      </c>
      <c r="G9" s="16"/>
      <c r="H9" s="15" t="s">
        <v>110</v>
      </c>
      <c r="I9" s="16"/>
      <c r="J9" s="14" t="s">
        <v>110</v>
      </c>
      <c r="K9" s="16"/>
      <c r="L9" s="15" t="s">
        <v>110</v>
      </c>
      <c r="M9" s="16"/>
      <c r="N9" s="15" t="s">
        <v>110</v>
      </c>
      <c r="O9" s="16"/>
      <c r="P9" s="15">
        <v>7</v>
      </c>
      <c r="Q9" s="16">
        <v>1</v>
      </c>
      <c r="R9" s="15">
        <v>6</v>
      </c>
      <c r="S9" s="16"/>
      <c r="T9" s="15">
        <v>11</v>
      </c>
      <c r="U9" s="16"/>
      <c r="V9" s="15" t="s">
        <v>110</v>
      </c>
      <c r="W9" s="16"/>
      <c r="X9" s="15" t="s">
        <v>110</v>
      </c>
      <c r="Y9" s="16"/>
      <c r="Z9" s="15" t="s">
        <v>110</v>
      </c>
      <c r="AA9" s="16"/>
      <c r="AB9" s="67">
        <f>AD9+AE9</f>
        <v>0</v>
      </c>
    </row>
    <row r="10" spans="1:28" ht="11.25">
      <c r="A10" s="3" t="s">
        <v>8</v>
      </c>
      <c r="B10" s="6"/>
      <c r="C10" s="33"/>
      <c r="D10" s="49">
        <f aca="true" t="shared" si="1" ref="D10:D31">COUNTIF(F10:AA10,"*)")</f>
        <v>0</v>
      </c>
      <c r="E10" s="114">
        <f t="shared" si="0"/>
        <v>0</v>
      </c>
      <c r="F10" s="15"/>
      <c r="G10" s="16"/>
      <c r="H10" s="15"/>
      <c r="I10" s="16"/>
      <c r="J10" s="14"/>
      <c r="K10" s="16"/>
      <c r="L10" s="14"/>
      <c r="M10" s="16"/>
      <c r="N10" s="15"/>
      <c r="O10" s="16"/>
      <c r="P10" s="15"/>
      <c r="Q10" s="16"/>
      <c r="R10" s="15"/>
      <c r="S10" s="16"/>
      <c r="T10" s="15"/>
      <c r="U10" s="16"/>
      <c r="V10" s="15"/>
      <c r="W10" s="16"/>
      <c r="X10" s="15"/>
      <c r="Y10" s="16"/>
      <c r="Z10" s="15"/>
      <c r="AA10" s="16"/>
      <c r="AB10" s="67"/>
    </row>
    <row r="11" spans="1:28" ht="11.25">
      <c r="A11" s="3" t="s">
        <v>9</v>
      </c>
      <c r="B11" s="6"/>
      <c r="C11" s="6"/>
      <c r="D11" s="49">
        <f t="shared" si="1"/>
        <v>0</v>
      </c>
      <c r="E11" s="114">
        <f t="shared" si="0"/>
        <v>0</v>
      </c>
      <c r="F11" s="15"/>
      <c r="G11" s="16"/>
      <c r="H11" s="15"/>
      <c r="I11" s="16"/>
      <c r="J11" s="14"/>
      <c r="K11" s="16"/>
      <c r="L11" s="14"/>
      <c r="M11" s="16"/>
      <c r="N11" s="15"/>
      <c r="O11" s="16"/>
      <c r="P11" s="15"/>
      <c r="Q11" s="16"/>
      <c r="R11" s="15"/>
      <c r="S11" s="16"/>
      <c r="T11" s="15"/>
      <c r="U11" s="16"/>
      <c r="V11" s="15"/>
      <c r="W11" s="16"/>
      <c r="X11" s="15"/>
      <c r="Y11" s="16"/>
      <c r="Z11" s="15"/>
      <c r="AA11" s="16"/>
      <c r="AB11" s="67">
        <f>AD11+AE11</f>
        <v>0</v>
      </c>
    </row>
    <row r="12" spans="1:28" ht="11.25">
      <c r="A12" s="3"/>
      <c r="B12" s="7"/>
      <c r="C12" s="7"/>
      <c r="D12" s="65">
        <f t="shared" si="1"/>
        <v>0</v>
      </c>
      <c r="E12" s="115">
        <f t="shared" si="0"/>
        <v>0</v>
      </c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68">
        <f>AD12+AE12</f>
        <v>0</v>
      </c>
    </row>
    <row r="13" spans="1:28" ht="38.25">
      <c r="A13" s="2"/>
      <c r="B13" s="10" t="s">
        <v>15</v>
      </c>
      <c r="C13" s="11"/>
      <c r="D13" s="50">
        <f t="shared" si="1"/>
        <v>0</v>
      </c>
      <c r="E13" s="23"/>
      <c r="F13" s="12" t="s">
        <v>3</v>
      </c>
      <c r="G13" s="13" t="s">
        <v>4</v>
      </c>
      <c r="H13" s="12" t="s">
        <v>3</v>
      </c>
      <c r="I13" s="13" t="s">
        <v>4</v>
      </c>
      <c r="J13" s="12" t="s">
        <v>3</v>
      </c>
      <c r="K13" s="13" t="s">
        <v>4</v>
      </c>
      <c r="L13" s="12" t="s">
        <v>3</v>
      </c>
      <c r="M13" s="13" t="s">
        <v>4</v>
      </c>
      <c r="N13" s="12" t="s">
        <v>3</v>
      </c>
      <c r="O13" s="13" t="s">
        <v>4</v>
      </c>
      <c r="P13" s="12" t="s">
        <v>3</v>
      </c>
      <c r="Q13" s="13" t="s">
        <v>4</v>
      </c>
      <c r="R13" s="12" t="s">
        <v>3</v>
      </c>
      <c r="S13" s="13" t="s">
        <v>4</v>
      </c>
      <c r="T13" s="12" t="s">
        <v>3</v>
      </c>
      <c r="U13" s="13" t="s">
        <v>4</v>
      </c>
      <c r="V13" s="12" t="s">
        <v>3</v>
      </c>
      <c r="W13" s="13" t="s">
        <v>4</v>
      </c>
      <c r="X13" s="12" t="s">
        <v>3</v>
      </c>
      <c r="Y13" s="13" t="s">
        <v>4</v>
      </c>
      <c r="Z13" s="12" t="s">
        <v>3</v>
      </c>
      <c r="AA13" s="13" t="s">
        <v>4</v>
      </c>
      <c r="AB13" s="81">
        <f>AD13+AE13</f>
        <v>0</v>
      </c>
    </row>
    <row r="14" spans="1:28" ht="11.25">
      <c r="A14" s="3" t="s">
        <v>5</v>
      </c>
      <c r="B14" s="96" t="s">
        <v>97</v>
      </c>
      <c r="C14" s="6" t="s">
        <v>98</v>
      </c>
      <c r="D14" s="97">
        <f aca="true" t="shared" si="2" ref="D14:D21">COUNTIF(F14:AA14,"*)")</f>
        <v>2</v>
      </c>
      <c r="E14" s="113">
        <f aca="true" t="shared" si="3" ref="E14:E21">SUM(G14+I14+K14+M14+O14+Q14+S14+U14+W14+Y14+AA14)</f>
        <v>89</v>
      </c>
      <c r="F14" s="98">
        <v>2</v>
      </c>
      <c r="G14" s="61">
        <v>10</v>
      </c>
      <c r="H14" s="98">
        <v>3</v>
      </c>
      <c r="I14" s="61">
        <v>8</v>
      </c>
      <c r="J14" s="98">
        <v>3</v>
      </c>
      <c r="K14" s="61">
        <v>11</v>
      </c>
      <c r="L14" s="98" t="s">
        <v>110</v>
      </c>
      <c r="M14" s="61"/>
      <c r="N14" s="98" t="s">
        <v>110</v>
      </c>
      <c r="O14" s="61"/>
      <c r="P14" s="98">
        <v>2</v>
      </c>
      <c r="Q14" s="61">
        <v>10</v>
      </c>
      <c r="R14" s="98">
        <v>1</v>
      </c>
      <c r="S14" s="61">
        <v>15</v>
      </c>
      <c r="T14" s="98" t="s">
        <v>109</v>
      </c>
      <c r="U14" s="61"/>
      <c r="V14" s="98">
        <v>1</v>
      </c>
      <c r="W14" s="61">
        <v>20</v>
      </c>
      <c r="X14" s="98" t="s">
        <v>135</v>
      </c>
      <c r="Y14" s="61"/>
      <c r="Z14" s="98">
        <v>4</v>
      </c>
      <c r="AA14" s="61">
        <v>15</v>
      </c>
      <c r="AB14" s="99"/>
    </row>
    <row r="15" spans="1:28" ht="11.25">
      <c r="A15" s="3" t="s">
        <v>6</v>
      </c>
      <c r="B15" s="6" t="s">
        <v>102</v>
      </c>
      <c r="C15" s="6" t="s">
        <v>46</v>
      </c>
      <c r="D15" s="49">
        <f t="shared" si="2"/>
        <v>2</v>
      </c>
      <c r="E15" s="114">
        <f t="shared" si="3"/>
        <v>74</v>
      </c>
      <c r="F15" s="15">
        <v>3</v>
      </c>
      <c r="G15" s="16">
        <v>8</v>
      </c>
      <c r="H15" s="15" t="s">
        <v>109</v>
      </c>
      <c r="I15" s="16"/>
      <c r="J15" s="15" t="s">
        <v>136</v>
      </c>
      <c r="K15" s="16"/>
      <c r="L15" s="15" t="s">
        <v>110</v>
      </c>
      <c r="M15" s="16"/>
      <c r="N15" s="14" t="s">
        <v>110</v>
      </c>
      <c r="O15" s="16"/>
      <c r="P15" s="15">
        <v>3</v>
      </c>
      <c r="Q15" s="16">
        <v>8</v>
      </c>
      <c r="R15" s="14">
        <v>4</v>
      </c>
      <c r="S15" s="16">
        <v>10</v>
      </c>
      <c r="T15" s="15">
        <v>3</v>
      </c>
      <c r="U15" s="16">
        <v>16</v>
      </c>
      <c r="V15" s="14">
        <v>6</v>
      </c>
      <c r="W15" s="16">
        <v>13</v>
      </c>
      <c r="X15" s="14">
        <v>8</v>
      </c>
      <c r="Y15" s="16">
        <v>11</v>
      </c>
      <c r="Z15" s="15">
        <v>11</v>
      </c>
      <c r="AA15" s="16">
        <v>8</v>
      </c>
      <c r="AB15" s="67"/>
    </row>
    <row r="16" spans="1:28" ht="11.25">
      <c r="A16" s="3" t="s">
        <v>7</v>
      </c>
      <c r="B16" s="26" t="s">
        <v>43</v>
      </c>
      <c r="C16" s="33" t="s">
        <v>46</v>
      </c>
      <c r="D16" s="49">
        <f t="shared" si="2"/>
        <v>2</v>
      </c>
      <c r="E16" s="114">
        <f t="shared" si="3"/>
        <v>72</v>
      </c>
      <c r="F16" s="15">
        <v>1</v>
      </c>
      <c r="G16" s="16">
        <v>12</v>
      </c>
      <c r="H16" s="15">
        <v>4</v>
      </c>
      <c r="I16" s="16">
        <v>7</v>
      </c>
      <c r="J16" s="15">
        <v>7</v>
      </c>
      <c r="K16" s="16">
        <v>7</v>
      </c>
      <c r="L16" s="15" t="s">
        <v>110</v>
      </c>
      <c r="M16" s="16"/>
      <c r="N16" s="15" t="s">
        <v>110</v>
      </c>
      <c r="O16" s="16"/>
      <c r="P16" s="15">
        <v>5</v>
      </c>
      <c r="Q16" s="16">
        <v>6</v>
      </c>
      <c r="R16" s="14">
        <v>3</v>
      </c>
      <c r="S16" s="16">
        <v>11</v>
      </c>
      <c r="T16" s="15">
        <v>4</v>
      </c>
      <c r="U16" s="16">
        <v>15</v>
      </c>
      <c r="V16" s="14">
        <v>5</v>
      </c>
      <c r="W16" s="16">
        <v>14</v>
      </c>
      <c r="X16" s="14" t="s">
        <v>109</v>
      </c>
      <c r="Y16" s="16"/>
      <c r="Z16" s="15" t="s">
        <v>109</v>
      </c>
      <c r="AA16" s="16"/>
      <c r="AB16" s="67"/>
    </row>
    <row r="17" spans="1:28" ht="11.25">
      <c r="A17" s="3" t="s">
        <v>8</v>
      </c>
      <c r="B17" s="6" t="s">
        <v>118</v>
      </c>
      <c r="C17" s="33" t="s">
        <v>67</v>
      </c>
      <c r="D17" s="49">
        <f t="shared" si="2"/>
        <v>2</v>
      </c>
      <c r="E17" s="114">
        <f t="shared" si="3"/>
        <v>10</v>
      </c>
      <c r="F17" s="15">
        <v>7</v>
      </c>
      <c r="G17" s="16">
        <v>4</v>
      </c>
      <c r="H17" s="14" t="s">
        <v>109</v>
      </c>
      <c r="I17" s="16"/>
      <c r="J17" s="15" t="s">
        <v>109</v>
      </c>
      <c r="K17" s="16"/>
      <c r="L17" s="15" t="s">
        <v>110</v>
      </c>
      <c r="M17" s="16"/>
      <c r="N17" s="15" t="s">
        <v>110</v>
      </c>
      <c r="O17" s="16"/>
      <c r="P17" s="15">
        <v>18</v>
      </c>
      <c r="Q17" s="16"/>
      <c r="R17" s="14">
        <v>8</v>
      </c>
      <c r="S17" s="16">
        <v>6</v>
      </c>
      <c r="T17" s="15">
        <v>21</v>
      </c>
      <c r="U17" s="16"/>
      <c r="V17" s="14" t="s">
        <v>110</v>
      </c>
      <c r="W17" s="16"/>
      <c r="X17" s="14">
        <v>34</v>
      </c>
      <c r="Y17" s="16"/>
      <c r="Z17" s="15">
        <v>29</v>
      </c>
      <c r="AA17" s="16"/>
      <c r="AB17" s="67">
        <f>AD17+AE17</f>
        <v>0</v>
      </c>
    </row>
    <row r="18" spans="1:28" ht="11.25">
      <c r="A18" s="3" t="s">
        <v>9</v>
      </c>
      <c r="B18" s="6" t="s">
        <v>41</v>
      </c>
      <c r="C18" s="33" t="s">
        <v>46</v>
      </c>
      <c r="D18" s="49">
        <f t="shared" si="2"/>
        <v>2</v>
      </c>
      <c r="E18" s="114">
        <f t="shared" si="3"/>
        <v>7</v>
      </c>
      <c r="F18" s="15">
        <v>5</v>
      </c>
      <c r="G18" s="16">
        <v>6</v>
      </c>
      <c r="H18" s="15">
        <v>11</v>
      </c>
      <c r="I18" s="16">
        <v>1</v>
      </c>
      <c r="J18" s="14">
        <v>18</v>
      </c>
      <c r="K18" s="16"/>
      <c r="L18" s="15" t="s">
        <v>110</v>
      </c>
      <c r="M18" s="16"/>
      <c r="N18" s="14" t="s">
        <v>110</v>
      </c>
      <c r="O18" s="16"/>
      <c r="P18" s="15">
        <v>14</v>
      </c>
      <c r="Q18" s="16"/>
      <c r="R18" s="14">
        <v>25</v>
      </c>
      <c r="S18" s="16"/>
      <c r="T18" s="15">
        <v>25</v>
      </c>
      <c r="U18" s="16"/>
      <c r="V18" s="14" t="s">
        <v>109</v>
      </c>
      <c r="W18" s="119"/>
      <c r="X18" s="14" t="s">
        <v>109</v>
      </c>
      <c r="Y18" s="119"/>
      <c r="Z18" s="15" t="s">
        <v>110</v>
      </c>
      <c r="AA18" s="16"/>
      <c r="AB18" s="67"/>
    </row>
    <row r="19" spans="1:28" ht="12.75">
      <c r="A19" s="3" t="s">
        <v>10</v>
      </c>
      <c r="B19" s="6" t="s">
        <v>72</v>
      </c>
      <c r="C19" s="6" t="s">
        <v>46</v>
      </c>
      <c r="D19" s="49">
        <f t="shared" si="2"/>
        <v>2</v>
      </c>
      <c r="E19" s="114">
        <f t="shared" si="3"/>
        <v>0</v>
      </c>
      <c r="F19" s="120">
        <v>13</v>
      </c>
      <c r="G19" s="16"/>
      <c r="H19" s="14">
        <v>15</v>
      </c>
      <c r="I19" s="16"/>
      <c r="J19" s="14">
        <v>24</v>
      </c>
      <c r="K19" s="16"/>
      <c r="L19" s="15" t="s">
        <v>110</v>
      </c>
      <c r="M19" s="16"/>
      <c r="N19" s="14" t="s">
        <v>110</v>
      </c>
      <c r="O19" s="16"/>
      <c r="P19" s="15">
        <v>16</v>
      </c>
      <c r="Q19" s="16"/>
      <c r="R19" s="14">
        <v>20</v>
      </c>
      <c r="S19" s="16"/>
      <c r="T19" s="15" t="s">
        <v>136</v>
      </c>
      <c r="U19" s="16"/>
      <c r="V19" s="14">
        <v>29</v>
      </c>
      <c r="W19" s="66"/>
      <c r="X19" s="14" t="s">
        <v>109</v>
      </c>
      <c r="Y19" s="66"/>
      <c r="Z19" s="15">
        <v>25</v>
      </c>
      <c r="AA19" s="16"/>
      <c r="AB19" s="67">
        <f>AD19+AE19</f>
        <v>0</v>
      </c>
    </row>
    <row r="20" spans="1:28" ht="11.25">
      <c r="A20" s="3" t="s">
        <v>11</v>
      </c>
      <c r="B20" s="6" t="s">
        <v>45</v>
      </c>
      <c r="C20" s="6" t="s">
        <v>47</v>
      </c>
      <c r="D20" s="49">
        <f t="shared" si="2"/>
        <v>2</v>
      </c>
      <c r="E20" s="114">
        <f t="shared" si="3"/>
        <v>0</v>
      </c>
      <c r="F20" s="120">
        <v>14</v>
      </c>
      <c r="G20" s="16"/>
      <c r="H20" s="15" t="s">
        <v>109</v>
      </c>
      <c r="I20" s="16"/>
      <c r="J20" s="15">
        <v>31</v>
      </c>
      <c r="K20" s="16"/>
      <c r="L20" s="15" t="s">
        <v>110</v>
      </c>
      <c r="M20" s="16"/>
      <c r="N20" s="15" t="s">
        <v>110</v>
      </c>
      <c r="O20" s="16"/>
      <c r="P20" s="15" t="s">
        <v>109</v>
      </c>
      <c r="Q20" s="16"/>
      <c r="R20" s="14" t="s">
        <v>110</v>
      </c>
      <c r="S20" s="16"/>
      <c r="T20" s="15" t="s">
        <v>110</v>
      </c>
      <c r="U20" s="16"/>
      <c r="V20" s="14" t="s">
        <v>110</v>
      </c>
      <c r="W20" s="16"/>
      <c r="X20" s="14" t="s">
        <v>110</v>
      </c>
      <c r="Y20" s="16"/>
      <c r="Z20" s="15" t="s">
        <v>110</v>
      </c>
      <c r="AA20" s="16"/>
      <c r="AB20" s="67">
        <f>AD20+AE20</f>
        <v>0</v>
      </c>
    </row>
    <row r="21" spans="1:28" ht="11.25">
      <c r="A21" s="3" t="s">
        <v>12</v>
      </c>
      <c r="B21" s="6" t="s">
        <v>123</v>
      </c>
      <c r="C21" s="6" t="s">
        <v>55</v>
      </c>
      <c r="D21" s="49">
        <f t="shared" si="2"/>
        <v>2</v>
      </c>
      <c r="E21" s="114">
        <f t="shared" si="3"/>
        <v>0</v>
      </c>
      <c r="F21" s="15">
        <v>22</v>
      </c>
      <c r="G21" s="16"/>
      <c r="H21" s="14" t="s">
        <v>109</v>
      </c>
      <c r="I21" s="16"/>
      <c r="J21" s="15" t="s">
        <v>109</v>
      </c>
      <c r="K21" s="16"/>
      <c r="L21" s="15" t="s">
        <v>110</v>
      </c>
      <c r="M21" s="16"/>
      <c r="N21" s="15" t="s">
        <v>110</v>
      </c>
      <c r="O21" s="16"/>
      <c r="P21" s="120">
        <v>19</v>
      </c>
      <c r="Q21" s="16"/>
      <c r="R21" s="14" t="s">
        <v>110</v>
      </c>
      <c r="S21" s="16"/>
      <c r="T21" s="14">
        <v>23</v>
      </c>
      <c r="U21" s="16"/>
      <c r="V21" s="14" t="s">
        <v>110</v>
      </c>
      <c r="W21" s="16"/>
      <c r="X21" s="14" t="s">
        <v>110</v>
      </c>
      <c r="Y21" s="16"/>
      <c r="Z21" s="15" t="s">
        <v>110</v>
      </c>
      <c r="AA21" s="16"/>
      <c r="AB21" s="67">
        <f>AD21+AE21</f>
        <v>0</v>
      </c>
    </row>
    <row r="22" spans="1:28" ht="11.25">
      <c r="A22" s="3"/>
      <c r="B22" s="6"/>
      <c r="C22" s="6"/>
      <c r="D22" s="49">
        <f t="shared" si="1"/>
        <v>0</v>
      </c>
      <c r="E22" s="114">
        <f aca="true" t="shared" si="4" ref="E22:E30">SUM(G22+I22+K22+M22+O22+Q22+S22+U22+W22+Y22+AA22)</f>
        <v>0</v>
      </c>
      <c r="F22" s="15"/>
      <c r="G22" s="16"/>
      <c r="H22" s="14"/>
      <c r="I22" s="16"/>
      <c r="J22" s="15"/>
      <c r="K22" s="16"/>
      <c r="L22" s="15"/>
      <c r="M22" s="16"/>
      <c r="N22" s="15"/>
      <c r="O22" s="16"/>
      <c r="P22" s="15"/>
      <c r="Q22" s="16"/>
      <c r="R22" s="14"/>
      <c r="S22" s="16"/>
      <c r="T22" s="15"/>
      <c r="U22" s="16"/>
      <c r="V22" s="14"/>
      <c r="W22" s="16"/>
      <c r="X22" s="14"/>
      <c r="Y22" s="16"/>
      <c r="Z22" s="15"/>
      <c r="AA22" s="16"/>
      <c r="AB22" s="67">
        <f aca="true" t="shared" si="5" ref="AB22:AB29">AD22+AE22</f>
        <v>0</v>
      </c>
    </row>
    <row r="23" spans="1:28" ht="11.25">
      <c r="A23" s="3"/>
      <c r="B23" s="45"/>
      <c r="C23" s="6"/>
      <c r="D23" s="49">
        <f t="shared" si="1"/>
        <v>0</v>
      </c>
      <c r="E23" s="114">
        <f t="shared" si="4"/>
        <v>0</v>
      </c>
      <c r="F23" s="15"/>
      <c r="G23" s="34"/>
      <c r="H23" s="24"/>
      <c r="I23" s="34"/>
      <c r="J23" s="24"/>
      <c r="K23" s="34"/>
      <c r="L23" s="24"/>
      <c r="M23" s="34"/>
      <c r="N23" s="24"/>
      <c r="O23" s="34"/>
      <c r="P23" s="15"/>
      <c r="Q23" s="34"/>
      <c r="R23" s="24"/>
      <c r="S23" s="34"/>
      <c r="T23" s="24"/>
      <c r="U23" s="34"/>
      <c r="V23" s="24"/>
      <c r="W23" s="34"/>
      <c r="X23" s="24"/>
      <c r="Y23" s="34"/>
      <c r="Z23" s="15"/>
      <c r="AA23" s="34"/>
      <c r="AB23" s="67">
        <f t="shared" si="5"/>
        <v>0</v>
      </c>
    </row>
    <row r="24" spans="1:28" ht="11.25">
      <c r="A24" s="3"/>
      <c r="B24" s="6"/>
      <c r="C24" s="33"/>
      <c r="D24" s="49">
        <f t="shared" si="1"/>
        <v>0</v>
      </c>
      <c r="E24" s="114">
        <f t="shared" si="4"/>
        <v>0</v>
      </c>
      <c r="F24" s="15"/>
      <c r="G24" s="16"/>
      <c r="H24" s="15"/>
      <c r="I24" s="16"/>
      <c r="J24" s="15"/>
      <c r="K24" s="16"/>
      <c r="L24" s="15"/>
      <c r="M24" s="16"/>
      <c r="N24" s="15"/>
      <c r="O24" s="16"/>
      <c r="P24" s="15"/>
      <c r="Q24" s="16"/>
      <c r="R24" s="15"/>
      <c r="S24" s="16"/>
      <c r="T24" s="15"/>
      <c r="U24" s="16"/>
      <c r="V24" s="15"/>
      <c r="W24" s="16"/>
      <c r="X24" s="15"/>
      <c r="Y24" s="16"/>
      <c r="Z24" s="15"/>
      <c r="AA24" s="16"/>
      <c r="AB24" s="67">
        <f t="shared" si="5"/>
        <v>0</v>
      </c>
    </row>
    <row r="25" spans="1:28" ht="11.25">
      <c r="A25" s="3"/>
      <c r="B25" s="6"/>
      <c r="C25" s="6"/>
      <c r="D25" s="49">
        <f t="shared" si="1"/>
        <v>0</v>
      </c>
      <c r="E25" s="114">
        <f t="shared" si="4"/>
        <v>0</v>
      </c>
      <c r="F25" s="15"/>
      <c r="G25" s="16"/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15"/>
      <c r="S25" s="16"/>
      <c r="T25" s="15"/>
      <c r="U25" s="16"/>
      <c r="V25" s="15"/>
      <c r="W25" s="16"/>
      <c r="X25" s="15"/>
      <c r="Y25" s="16"/>
      <c r="Z25" s="15"/>
      <c r="AA25" s="16"/>
      <c r="AB25" s="67">
        <f t="shared" si="5"/>
        <v>0</v>
      </c>
    </row>
    <row r="26" spans="1:28" ht="11.25">
      <c r="A26" s="3"/>
      <c r="B26" s="6"/>
      <c r="C26" s="6"/>
      <c r="D26" s="49">
        <f t="shared" si="1"/>
        <v>0</v>
      </c>
      <c r="E26" s="114">
        <f t="shared" si="4"/>
        <v>0</v>
      </c>
      <c r="F26" s="15"/>
      <c r="G26" s="16"/>
      <c r="H26" s="15"/>
      <c r="I26" s="16"/>
      <c r="J26" s="15"/>
      <c r="K26" s="16"/>
      <c r="L26" s="15"/>
      <c r="M26" s="16"/>
      <c r="N26" s="15"/>
      <c r="O26" s="16"/>
      <c r="P26" s="15"/>
      <c r="Q26" s="16"/>
      <c r="R26" s="14"/>
      <c r="S26" s="16"/>
      <c r="T26" s="15"/>
      <c r="U26" s="16"/>
      <c r="V26" s="14"/>
      <c r="W26" s="16"/>
      <c r="X26" s="14"/>
      <c r="Y26" s="16"/>
      <c r="Z26" s="15"/>
      <c r="AA26" s="16"/>
      <c r="AB26" s="67">
        <f t="shared" si="5"/>
        <v>0</v>
      </c>
    </row>
    <row r="27" spans="1:28" ht="11.25">
      <c r="A27" s="3"/>
      <c r="B27" s="6"/>
      <c r="C27" s="6"/>
      <c r="D27" s="49">
        <f t="shared" si="1"/>
        <v>0</v>
      </c>
      <c r="E27" s="114">
        <f t="shared" si="4"/>
        <v>0</v>
      </c>
      <c r="F27" s="15"/>
      <c r="G27" s="16"/>
      <c r="H27" s="15"/>
      <c r="I27" s="16"/>
      <c r="J27" s="15"/>
      <c r="K27" s="16"/>
      <c r="L27" s="15"/>
      <c r="M27" s="16"/>
      <c r="N27" s="15"/>
      <c r="O27" s="16"/>
      <c r="P27" s="15"/>
      <c r="Q27" s="16"/>
      <c r="R27" s="14"/>
      <c r="S27" s="16"/>
      <c r="T27" s="14"/>
      <c r="U27" s="16"/>
      <c r="V27" s="14"/>
      <c r="W27" s="16"/>
      <c r="X27" s="14"/>
      <c r="Y27" s="16"/>
      <c r="Z27" s="15"/>
      <c r="AA27" s="16"/>
      <c r="AB27" s="67">
        <f t="shared" si="5"/>
        <v>0</v>
      </c>
    </row>
    <row r="28" spans="1:28" ht="11.25">
      <c r="A28" s="3"/>
      <c r="B28" s="33"/>
      <c r="C28" s="6"/>
      <c r="D28" s="49">
        <f t="shared" si="1"/>
        <v>0</v>
      </c>
      <c r="E28" s="114">
        <f t="shared" si="4"/>
        <v>0</v>
      </c>
      <c r="F28" s="15"/>
      <c r="G28" s="34"/>
      <c r="H28" s="15"/>
      <c r="I28" s="34"/>
      <c r="J28" s="24"/>
      <c r="K28" s="34"/>
      <c r="L28" s="24"/>
      <c r="M28" s="34"/>
      <c r="N28" s="24"/>
      <c r="O28" s="34"/>
      <c r="P28" s="24"/>
      <c r="Q28" s="34"/>
      <c r="R28" s="24"/>
      <c r="S28" s="34"/>
      <c r="T28" s="24"/>
      <c r="U28" s="34"/>
      <c r="V28" s="24"/>
      <c r="W28" s="34"/>
      <c r="X28" s="24"/>
      <c r="Y28" s="34"/>
      <c r="Z28" s="15"/>
      <c r="AA28" s="34"/>
      <c r="AB28" s="67">
        <f t="shared" si="5"/>
        <v>0</v>
      </c>
    </row>
    <row r="29" spans="1:28" ht="11.25">
      <c r="A29" s="3"/>
      <c r="B29" s="33"/>
      <c r="C29" s="6"/>
      <c r="D29" s="49">
        <f t="shared" si="1"/>
        <v>0</v>
      </c>
      <c r="E29" s="114">
        <f t="shared" si="4"/>
        <v>0</v>
      </c>
      <c r="F29" s="15"/>
      <c r="G29" s="34"/>
      <c r="H29" s="15"/>
      <c r="I29" s="34"/>
      <c r="J29" s="24"/>
      <c r="K29" s="34"/>
      <c r="L29" s="24"/>
      <c r="M29" s="34"/>
      <c r="N29" s="24"/>
      <c r="O29" s="34"/>
      <c r="P29" s="24"/>
      <c r="Q29" s="34"/>
      <c r="R29" s="24"/>
      <c r="S29" s="34"/>
      <c r="T29" s="24"/>
      <c r="U29" s="34"/>
      <c r="V29" s="24"/>
      <c r="W29" s="34"/>
      <c r="X29" s="24"/>
      <c r="Y29" s="34"/>
      <c r="Z29" s="15"/>
      <c r="AA29" s="34"/>
      <c r="AB29" s="67">
        <f t="shared" si="5"/>
        <v>0</v>
      </c>
    </row>
    <row r="30" spans="1:28" ht="11.25">
      <c r="A30" s="3"/>
      <c r="B30" s="7" t="s">
        <v>124</v>
      </c>
      <c r="C30" s="7"/>
      <c r="D30" s="56">
        <f t="shared" si="1"/>
        <v>0</v>
      </c>
      <c r="E30" s="115">
        <f t="shared" si="4"/>
        <v>0</v>
      </c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17"/>
      <c r="Q30" s="18"/>
      <c r="R30" s="17"/>
      <c r="S30" s="18"/>
      <c r="T30" s="17"/>
      <c r="U30" s="18"/>
      <c r="V30" s="17"/>
      <c r="W30" s="18"/>
      <c r="X30" s="17"/>
      <c r="Y30" s="18"/>
      <c r="Z30" s="17"/>
      <c r="AA30" s="18"/>
      <c r="AB30" s="68">
        <f>AD30+AE30</f>
        <v>0</v>
      </c>
    </row>
    <row r="31" spans="1:28" ht="38.25">
      <c r="A31" s="2"/>
      <c r="B31" s="10" t="s">
        <v>17</v>
      </c>
      <c r="C31" s="11"/>
      <c r="D31" s="50">
        <f t="shared" si="1"/>
        <v>0</v>
      </c>
      <c r="E31" s="23"/>
      <c r="F31" s="12" t="s">
        <v>3</v>
      </c>
      <c r="G31" s="13" t="s">
        <v>4</v>
      </c>
      <c r="H31" s="12" t="s">
        <v>3</v>
      </c>
      <c r="I31" s="13" t="s">
        <v>4</v>
      </c>
      <c r="J31" s="12" t="s">
        <v>3</v>
      </c>
      <c r="K31" s="13" t="s">
        <v>4</v>
      </c>
      <c r="L31" s="12" t="s">
        <v>3</v>
      </c>
      <c r="M31" s="13" t="s">
        <v>4</v>
      </c>
      <c r="N31" s="12" t="s">
        <v>3</v>
      </c>
      <c r="O31" s="13" t="s">
        <v>4</v>
      </c>
      <c r="P31" s="12" t="s">
        <v>3</v>
      </c>
      <c r="Q31" s="13" t="s">
        <v>4</v>
      </c>
      <c r="R31" s="12" t="s">
        <v>3</v>
      </c>
      <c r="S31" s="13" t="s">
        <v>4</v>
      </c>
      <c r="T31" s="12" t="s">
        <v>3</v>
      </c>
      <c r="U31" s="13" t="s">
        <v>4</v>
      </c>
      <c r="V31" s="12" t="s">
        <v>3</v>
      </c>
      <c r="W31" s="13" t="s">
        <v>4</v>
      </c>
      <c r="X31" s="12" t="s">
        <v>3</v>
      </c>
      <c r="Y31" s="13" t="s">
        <v>4</v>
      </c>
      <c r="Z31" s="12" t="s">
        <v>3</v>
      </c>
      <c r="AA31" s="13" t="s">
        <v>4</v>
      </c>
      <c r="AB31" s="81">
        <f>AD31+AE31</f>
        <v>0</v>
      </c>
    </row>
    <row r="32" spans="1:28" ht="11.25">
      <c r="A32" s="3" t="s">
        <v>5</v>
      </c>
      <c r="B32" s="25" t="s">
        <v>49</v>
      </c>
      <c r="C32" s="25" t="s">
        <v>46</v>
      </c>
      <c r="D32" s="97">
        <f aca="true" t="shared" si="6" ref="D32:D74">COUNTIF(F32:AA32,"*)")</f>
        <v>2</v>
      </c>
      <c r="E32" s="113">
        <f aca="true" t="shared" si="7" ref="E32:E55">SUM(G32+I32+K32+M32+O32+Q32+S32+U32+W32+Y32+AA32)</f>
        <v>88</v>
      </c>
      <c r="F32" s="98">
        <v>2</v>
      </c>
      <c r="G32" s="61">
        <v>10</v>
      </c>
      <c r="H32" s="98">
        <v>3</v>
      </c>
      <c r="I32" s="61">
        <v>8</v>
      </c>
      <c r="J32" s="98">
        <v>7</v>
      </c>
      <c r="K32" s="61">
        <v>12</v>
      </c>
      <c r="L32" s="98">
        <v>3</v>
      </c>
      <c r="M32" s="100">
        <v>8</v>
      </c>
      <c r="N32" s="98">
        <v>1</v>
      </c>
      <c r="O32" s="61">
        <v>12</v>
      </c>
      <c r="P32" s="98" t="s">
        <v>130</v>
      </c>
      <c r="Q32" s="61"/>
      <c r="R32" s="98">
        <v>4</v>
      </c>
      <c r="S32" s="61">
        <v>10</v>
      </c>
      <c r="T32" s="98">
        <v>7</v>
      </c>
      <c r="U32" s="61">
        <v>12</v>
      </c>
      <c r="V32" s="98" t="s">
        <v>129</v>
      </c>
      <c r="W32" s="61"/>
      <c r="X32" s="98">
        <v>7</v>
      </c>
      <c r="Y32" s="61">
        <v>7</v>
      </c>
      <c r="Z32" s="98">
        <v>10</v>
      </c>
      <c r="AA32" s="61">
        <v>9</v>
      </c>
      <c r="AB32" s="99">
        <v>3</v>
      </c>
    </row>
    <row r="33" spans="1:28" ht="11.25">
      <c r="A33" s="3" t="s">
        <v>6</v>
      </c>
      <c r="B33" s="26" t="s">
        <v>103</v>
      </c>
      <c r="C33" s="6" t="s">
        <v>104</v>
      </c>
      <c r="D33" s="49">
        <f t="shared" si="6"/>
        <v>2</v>
      </c>
      <c r="E33" s="114">
        <f t="shared" si="7"/>
        <v>77</v>
      </c>
      <c r="F33" s="15">
        <v>1</v>
      </c>
      <c r="G33" s="16">
        <v>12</v>
      </c>
      <c r="H33" s="15" t="s">
        <v>109</v>
      </c>
      <c r="I33" s="16"/>
      <c r="J33" s="15">
        <v>15</v>
      </c>
      <c r="K33" s="16">
        <v>4</v>
      </c>
      <c r="L33" s="15">
        <v>4</v>
      </c>
      <c r="M33" s="73">
        <v>7</v>
      </c>
      <c r="N33" s="15">
        <v>2</v>
      </c>
      <c r="O33" s="16">
        <v>10</v>
      </c>
      <c r="P33" s="15">
        <v>4</v>
      </c>
      <c r="Q33" s="16">
        <v>15</v>
      </c>
      <c r="R33" s="15">
        <v>10</v>
      </c>
      <c r="S33" s="16">
        <v>4</v>
      </c>
      <c r="T33" s="15" t="s">
        <v>131</v>
      </c>
      <c r="U33" s="16"/>
      <c r="V33" s="15">
        <v>5</v>
      </c>
      <c r="W33" s="16">
        <v>14</v>
      </c>
      <c r="X33" s="15">
        <v>11</v>
      </c>
      <c r="Y33" s="16">
        <v>3</v>
      </c>
      <c r="Z33" s="15">
        <v>11</v>
      </c>
      <c r="AA33" s="16">
        <v>8</v>
      </c>
      <c r="AB33" s="67"/>
    </row>
    <row r="34" spans="1:28" ht="11.25">
      <c r="A34" s="3" t="s">
        <v>7</v>
      </c>
      <c r="B34" s="26" t="s">
        <v>65</v>
      </c>
      <c r="C34" s="6" t="s">
        <v>47</v>
      </c>
      <c r="D34" s="49">
        <f t="shared" si="6"/>
        <v>2</v>
      </c>
      <c r="E34" s="114">
        <f t="shared" si="7"/>
        <v>71</v>
      </c>
      <c r="F34" s="15">
        <v>6</v>
      </c>
      <c r="G34" s="16">
        <v>5</v>
      </c>
      <c r="H34" s="15" t="s">
        <v>109</v>
      </c>
      <c r="I34" s="16"/>
      <c r="J34" s="15">
        <v>4</v>
      </c>
      <c r="K34" s="16">
        <v>15</v>
      </c>
      <c r="L34" s="15">
        <v>2</v>
      </c>
      <c r="M34" s="73">
        <v>10</v>
      </c>
      <c r="N34" s="15" t="s">
        <v>109</v>
      </c>
      <c r="O34" s="16"/>
      <c r="P34" s="15" t="s">
        <v>110</v>
      </c>
      <c r="Q34" s="16"/>
      <c r="R34" s="15">
        <v>11</v>
      </c>
      <c r="S34" s="16">
        <v>3</v>
      </c>
      <c r="T34" s="15">
        <v>18</v>
      </c>
      <c r="U34" s="16">
        <v>1</v>
      </c>
      <c r="V34" s="15">
        <v>3</v>
      </c>
      <c r="W34" s="16">
        <v>16</v>
      </c>
      <c r="X34" s="15">
        <v>3</v>
      </c>
      <c r="Y34" s="16">
        <v>11</v>
      </c>
      <c r="Z34" s="15">
        <v>9</v>
      </c>
      <c r="AA34" s="16">
        <v>10</v>
      </c>
      <c r="AB34" s="67"/>
    </row>
    <row r="35" spans="1:28" ht="11.25">
      <c r="A35" s="3" t="s">
        <v>8</v>
      </c>
      <c r="B35" s="6" t="s">
        <v>40</v>
      </c>
      <c r="C35" s="6" t="s">
        <v>46</v>
      </c>
      <c r="D35" s="49">
        <f t="shared" si="6"/>
        <v>2</v>
      </c>
      <c r="E35" s="114">
        <f t="shared" si="7"/>
        <v>67</v>
      </c>
      <c r="F35" s="15">
        <v>3</v>
      </c>
      <c r="G35" s="16">
        <v>8</v>
      </c>
      <c r="H35" s="15">
        <v>5</v>
      </c>
      <c r="I35" s="16">
        <v>6</v>
      </c>
      <c r="J35" s="15">
        <v>16</v>
      </c>
      <c r="K35" s="16">
        <v>3</v>
      </c>
      <c r="L35" s="15" t="s">
        <v>132</v>
      </c>
      <c r="M35" s="73"/>
      <c r="N35" s="15">
        <v>8</v>
      </c>
      <c r="O35" s="16">
        <v>3</v>
      </c>
      <c r="P35" s="15">
        <v>3</v>
      </c>
      <c r="Q35" s="16">
        <v>16</v>
      </c>
      <c r="R35" s="15">
        <v>8</v>
      </c>
      <c r="S35" s="16">
        <v>6</v>
      </c>
      <c r="T35" s="14">
        <v>13</v>
      </c>
      <c r="U35" s="16">
        <v>6</v>
      </c>
      <c r="V35" s="15">
        <v>11</v>
      </c>
      <c r="W35" s="16">
        <v>8</v>
      </c>
      <c r="X35" s="15" t="s">
        <v>129</v>
      </c>
      <c r="Y35" s="16"/>
      <c r="Z35" s="14">
        <v>8</v>
      </c>
      <c r="AA35" s="16">
        <v>11</v>
      </c>
      <c r="AB35" s="67">
        <v>2</v>
      </c>
    </row>
    <row r="36" spans="1:28" ht="11.25">
      <c r="A36" s="3" t="s">
        <v>9</v>
      </c>
      <c r="B36" s="6" t="s">
        <v>53</v>
      </c>
      <c r="C36" s="6" t="s">
        <v>55</v>
      </c>
      <c r="D36" s="49">
        <f t="shared" si="6"/>
        <v>2</v>
      </c>
      <c r="E36" s="114">
        <f t="shared" si="7"/>
        <v>48</v>
      </c>
      <c r="F36" s="15">
        <v>5</v>
      </c>
      <c r="G36" s="16">
        <v>6</v>
      </c>
      <c r="H36" s="15">
        <v>1</v>
      </c>
      <c r="I36" s="16">
        <v>12</v>
      </c>
      <c r="J36" s="15">
        <v>14</v>
      </c>
      <c r="K36" s="16">
        <v>5</v>
      </c>
      <c r="L36" s="15">
        <v>6</v>
      </c>
      <c r="M36" s="73">
        <v>5</v>
      </c>
      <c r="N36" s="15">
        <v>4</v>
      </c>
      <c r="O36" s="16">
        <v>7</v>
      </c>
      <c r="P36" s="15">
        <v>20</v>
      </c>
      <c r="Q36" s="16">
        <v>1</v>
      </c>
      <c r="R36" s="15">
        <v>13</v>
      </c>
      <c r="S36" s="16">
        <v>1</v>
      </c>
      <c r="T36" s="15" t="s">
        <v>109</v>
      </c>
      <c r="U36" s="16"/>
      <c r="V36" s="15" t="s">
        <v>134</v>
      </c>
      <c r="W36" s="16"/>
      <c r="X36" s="15">
        <v>10</v>
      </c>
      <c r="Y36" s="16">
        <v>4</v>
      </c>
      <c r="Z36" s="14">
        <v>12</v>
      </c>
      <c r="AA36" s="16">
        <v>7</v>
      </c>
      <c r="AB36" s="67"/>
    </row>
    <row r="37" spans="1:28" ht="11.25">
      <c r="A37" s="3" t="s">
        <v>10</v>
      </c>
      <c r="B37" s="6" t="s">
        <v>39</v>
      </c>
      <c r="C37" s="6" t="s">
        <v>46</v>
      </c>
      <c r="D37" s="49">
        <f t="shared" si="6"/>
        <v>2</v>
      </c>
      <c r="E37" s="114">
        <f t="shared" si="7"/>
        <v>44</v>
      </c>
      <c r="F37" s="15">
        <v>4</v>
      </c>
      <c r="G37" s="16">
        <v>7</v>
      </c>
      <c r="H37" s="15">
        <v>4</v>
      </c>
      <c r="I37" s="16">
        <v>7</v>
      </c>
      <c r="J37" s="15">
        <v>20</v>
      </c>
      <c r="K37" s="16">
        <v>1</v>
      </c>
      <c r="L37" s="15">
        <v>8</v>
      </c>
      <c r="M37" s="73">
        <v>3</v>
      </c>
      <c r="N37" s="15">
        <v>6</v>
      </c>
      <c r="O37" s="16">
        <v>5</v>
      </c>
      <c r="P37" s="15">
        <v>10</v>
      </c>
      <c r="Q37" s="16">
        <v>9</v>
      </c>
      <c r="R37" s="15">
        <v>9</v>
      </c>
      <c r="S37" s="16">
        <v>5</v>
      </c>
      <c r="T37" s="15">
        <v>12</v>
      </c>
      <c r="U37" s="16">
        <v>7</v>
      </c>
      <c r="V37" s="15" t="s">
        <v>133</v>
      </c>
      <c r="W37" s="16"/>
      <c r="X37" s="15">
        <v>16</v>
      </c>
      <c r="Y37" s="16"/>
      <c r="Z37" s="14" t="s">
        <v>109</v>
      </c>
      <c r="AA37" s="16"/>
      <c r="AB37" s="67"/>
    </row>
    <row r="38" spans="1:28" ht="11.25">
      <c r="A38" s="3" t="s">
        <v>11</v>
      </c>
      <c r="B38" s="26" t="s">
        <v>122</v>
      </c>
      <c r="C38" s="33" t="s">
        <v>75</v>
      </c>
      <c r="D38" s="49">
        <f t="shared" si="6"/>
        <v>2</v>
      </c>
      <c r="E38" s="114">
        <f t="shared" si="7"/>
        <v>4</v>
      </c>
      <c r="F38" s="15">
        <v>7</v>
      </c>
      <c r="G38" s="21">
        <v>4</v>
      </c>
      <c r="H38" s="15" t="s">
        <v>109</v>
      </c>
      <c r="I38" s="16"/>
      <c r="J38" s="15" t="s">
        <v>109</v>
      </c>
      <c r="K38" s="16"/>
      <c r="L38" s="15" t="s">
        <v>110</v>
      </c>
      <c r="M38" s="73"/>
      <c r="N38" s="15" t="s">
        <v>110</v>
      </c>
      <c r="O38" s="16"/>
      <c r="P38" s="15" t="s">
        <v>110</v>
      </c>
      <c r="Q38" s="16"/>
      <c r="R38" s="15" t="s">
        <v>110</v>
      </c>
      <c r="S38" s="16"/>
      <c r="T38" s="15" t="s">
        <v>110</v>
      </c>
      <c r="U38" s="16"/>
      <c r="V38" s="15" t="s">
        <v>110</v>
      </c>
      <c r="W38" s="16"/>
      <c r="X38" s="15" t="s">
        <v>110</v>
      </c>
      <c r="Y38" s="16"/>
      <c r="Z38" s="14" t="s">
        <v>110</v>
      </c>
      <c r="AA38" s="16"/>
      <c r="AB38" s="67"/>
    </row>
    <row r="39" spans="1:28" ht="11.25">
      <c r="A39" s="3" t="s">
        <v>12</v>
      </c>
      <c r="B39" s="110" t="s">
        <v>44</v>
      </c>
      <c r="C39" s="33" t="s">
        <v>46</v>
      </c>
      <c r="D39" s="49">
        <f t="shared" si="6"/>
        <v>2</v>
      </c>
      <c r="E39" s="114">
        <f t="shared" si="7"/>
        <v>3</v>
      </c>
      <c r="F39" s="15">
        <v>8</v>
      </c>
      <c r="G39" s="101">
        <v>3</v>
      </c>
      <c r="H39" s="15">
        <v>15</v>
      </c>
      <c r="I39" s="16"/>
      <c r="J39" s="15">
        <v>42</v>
      </c>
      <c r="K39" s="16"/>
      <c r="L39" s="15">
        <v>19</v>
      </c>
      <c r="M39" s="73"/>
      <c r="N39" s="15">
        <v>16</v>
      </c>
      <c r="O39" s="16"/>
      <c r="P39" s="15">
        <v>40</v>
      </c>
      <c r="Q39" s="16"/>
      <c r="R39" s="15">
        <v>17</v>
      </c>
      <c r="S39" s="16"/>
      <c r="T39" s="15" t="s">
        <v>109</v>
      </c>
      <c r="U39" s="16"/>
      <c r="V39" s="15" t="s">
        <v>109</v>
      </c>
      <c r="W39" s="16"/>
      <c r="X39" s="15" t="s">
        <v>110</v>
      </c>
      <c r="Y39" s="16"/>
      <c r="Z39" s="14">
        <v>57</v>
      </c>
      <c r="AA39" s="16"/>
      <c r="AB39" s="67"/>
    </row>
    <row r="40" spans="1:28" ht="11.25">
      <c r="A40" s="3" t="s">
        <v>13</v>
      </c>
      <c r="B40" s="26" t="s">
        <v>80</v>
      </c>
      <c r="C40" s="33" t="s">
        <v>57</v>
      </c>
      <c r="D40" s="49">
        <f t="shared" si="6"/>
        <v>2</v>
      </c>
      <c r="E40" s="114">
        <f t="shared" si="7"/>
        <v>2</v>
      </c>
      <c r="F40" s="15">
        <v>9</v>
      </c>
      <c r="G40" s="21">
        <v>2</v>
      </c>
      <c r="H40" s="15" t="s">
        <v>109</v>
      </c>
      <c r="I40" s="16"/>
      <c r="J40" s="15">
        <v>48</v>
      </c>
      <c r="K40" s="16"/>
      <c r="L40" s="15" t="s">
        <v>109</v>
      </c>
      <c r="M40" s="73"/>
      <c r="N40" s="14">
        <v>19</v>
      </c>
      <c r="O40" s="16"/>
      <c r="P40" s="15">
        <v>51</v>
      </c>
      <c r="Q40" s="16"/>
      <c r="R40" s="15" t="s">
        <v>110</v>
      </c>
      <c r="S40" s="16"/>
      <c r="T40" s="15" t="s">
        <v>110</v>
      </c>
      <c r="U40" s="16"/>
      <c r="V40" s="15" t="s">
        <v>110</v>
      </c>
      <c r="W40" s="16"/>
      <c r="X40" s="15" t="s">
        <v>110</v>
      </c>
      <c r="Y40" s="16"/>
      <c r="Z40" s="14" t="s">
        <v>110</v>
      </c>
      <c r="AA40" s="16"/>
      <c r="AB40" s="67"/>
    </row>
    <row r="41" spans="1:28" ht="11.25">
      <c r="A41" s="3" t="s">
        <v>20</v>
      </c>
      <c r="B41" s="45" t="s">
        <v>100</v>
      </c>
      <c r="C41" s="33" t="s">
        <v>55</v>
      </c>
      <c r="D41" s="49">
        <f t="shared" si="6"/>
        <v>2</v>
      </c>
      <c r="E41" s="114">
        <f t="shared" si="7"/>
        <v>1</v>
      </c>
      <c r="F41" s="120">
        <v>10</v>
      </c>
      <c r="G41" s="34">
        <v>1</v>
      </c>
      <c r="H41" s="124">
        <v>18</v>
      </c>
      <c r="I41" s="34"/>
      <c r="J41" s="15" t="s">
        <v>109</v>
      </c>
      <c r="K41" s="34"/>
      <c r="L41" s="24" t="s">
        <v>109</v>
      </c>
      <c r="M41" s="74"/>
      <c r="N41" s="24">
        <v>22</v>
      </c>
      <c r="O41" s="34"/>
      <c r="P41" s="24" t="s">
        <v>110</v>
      </c>
      <c r="Q41" s="34"/>
      <c r="R41" s="24" t="s">
        <v>110</v>
      </c>
      <c r="S41" s="34"/>
      <c r="T41" s="24" t="s">
        <v>110</v>
      </c>
      <c r="U41" s="34"/>
      <c r="V41" s="15" t="s">
        <v>110</v>
      </c>
      <c r="W41" s="34"/>
      <c r="X41" s="15" t="s">
        <v>110</v>
      </c>
      <c r="Y41" s="34"/>
      <c r="Z41" s="14" t="s">
        <v>110</v>
      </c>
      <c r="AA41" s="34"/>
      <c r="AB41" s="67"/>
    </row>
    <row r="42" spans="1:28" ht="11.25">
      <c r="A42" s="3" t="s">
        <v>24</v>
      </c>
      <c r="B42" s="45" t="s">
        <v>99</v>
      </c>
      <c r="C42" s="6" t="s">
        <v>55</v>
      </c>
      <c r="D42" s="49">
        <f t="shared" si="6"/>
        <v>2</v>
      </c>
      <c r="E42" s="114">
        <f t="shared" si="7"/>
        <v>1</v>
      </c>
      <c r="F42" s="124">
        <v>15</v>
      </c>
      <c r="G42" s="34"/>
      <c r="H42" s="15">
        <v>17</v>
      </c>
      <c r="I42" s="34"/>
      <c r="J42" s="15" t="s">
        <v>109</v>
      </c>
      <c r="K42" s="34"/>
      <c r="L42" s="15" t="s">
        <v>109</v>
      </c>
      <c r="M42" s="74"/>
      <c r="N42" s="120">
        <v>11</v>
      </c>
      <c r="O42" s="34">
        <v>1</v>
      </c>
      <c r="P42" s="15" t="s">
        <v>110</v>
      </c>
      <c r="Q42" s="34"/>
      <c r="R42" s="24" t="s">
        <v>110</v>
      </c>
      <c r="S42" s="34"/>
      <c r="T42" s="14" t="s">
        <v>110</v>
      </c>
      <c r="U42" s="34"/>
      <c r="V42" s="15">
        <v>53</v>
      </c>
      <c r="W42" s="34"/>
      <c r="X42" s="15" t="s">
        <v>110</v>
      </c>
      <c r="Y42" s="34"/>
      <c r="Z42" s="14" t="s">
        <v>110</v>
      </c>
      <c r="AA42" s="34"/>
      <c r="AB42" s="67"/>
    </row>
    <row r="43" spans="1:28" ht="11.25">
      <c r="A43" s="3" t="s">
        <v>23</v>
      </c>
      <c r="B43" s="33" t="s">
        <v>78</v>
      </c>
      <c r="C43" s="6" t="s">
        <v>67</v>
      </c>
      <c r="D43" s="49">
        <f t="shared" si="6"/>
        <v>2</v>
      </c>
      <c r="E43" s="114">
        <f t="shared" si="7"/>
        <v>1</v>
      </c>
      <c r="F43" s="15" t="s">
        <v>109</v>
      </c>
      <c r="G43" s="34"/>
      <c r="H43" s="15" t="s">
        <v>109</v>
      </c>
      <c r="I43" s="34"/>
      <c r="J43" s="15">
        <v>39</v>
      </c>
      <c r="K43" s="34"/>
      <c r="L43" s="120">
        <v>12</v>
      </c>
      <c r="M43" s="74">
        <v>1</v>
      </c>
      <c r="N43" s="14" t="s">
        <v>110</v>
      </c>
      <c r="O43" s="34"/>
      <c r="P43" s="15">
        <v>30</v>
      </c>
      <c r="Q43" s="34"/>
      <c r="R43" s="24">
        <v>18</v>
      </c>
      <c r="S43" s="34"/>
      <c r="T43" s="24" t="s">
        <v>110</v>
      </c>
      <c r="U43" s="34"/>
      <c r="V43" s="15" t="s">
        <v>110</v>
      </c>
      <c r="W43" s="34"/>
      <c r="X43" s="15" t="s">
        <v>110</v>
      </c>
      <c r="Y43" s="34"/>
      <c r="Z43" s="14" t="s">
        <v>110</v>
      </c>
      <c r="AA43" s="34"/>
      <c r="AB43" s="67"/>
    </row>
    <row r="44" spans="1:28" ht="11.25">
      <c r="A44" s="3" t="s">
        <v>25</v>
      </c>
      <c r="B44" s="45" t="s">
        <v>121</v>
      </c>
      <c r="C44" s="33" t="s">
        <v>55</v>
      </c>
      <c r="D44" s="49">
        <f t="shared" si="6"/>
        <v>2</v>
      </c>
      <c r="E44" s="114">
        <f t="shared" si="7"/>
        <v>0</v>
      </c>
      <c r="F44" s="125">
        <v>16</v>
      </c>
      <c r="G44" s="34"/>
      <c r="H44" s="15" t="s">
        <v>109</v>
      </c>
      <c r="I44" s="34"/>
      <c r="J44" s="15" t="s">
        <v>109</v>
      </c>
      <c r="K44" s="34"/>
      <c r="L44" s="24" t="s">
        <v>110</v>
      </c>
      <c r="M44" s="74"/>
      <c r="N44" s="24" t="s">
        <v>110</v>
      </c>
      <c r="O44" s="34"/>
      <c r="P44" s="24" t="s">
        <v>110</v>
      </c>
      <c r="Q44" s="34"/>
      <c r="R44" s="122">
        <v>10</v>
      </c>
      <c r="S44" s="34"/>
      <c r="T44" s="24">
        <v>17</v>
      </c>
      <c r="U44" s="34"/>
      <c r="V44" s="24" t="s">
        <v>110</v>
      </c>
      <c r="W44" s="34"/>
      <c r="X44" s="24" t="s">
        <v>110</v>
      </c>
      <c r="Y44" s="34"/>
      <c r="Z44" s="14">
        <v>60</v>
      </c>
      <c r="AA44" s="34"/>
      <c r="AB44" s="67"/>
    </row>
    <row r="45" spans="1:28" ht="11.25">
      <c r="A45" s="3" t="s">
        <v>26</v>
      </c>
      <c r="B45" s="6" t="s">
        <v>68</v>
      </c>
      <c r="C45" s="6" t="s">
        <v>47</v>
      </c>
      <c r="D45" s="49">
        <f t="shared" si="6"/>
        <v>2</v>
      </c>
      <c r="E45" s="114">
        <f t="shared" si="7"/>
        <v>0</v>
      </c>
      <c r="F45" s="124">
        <v>24</v>
      </c>
      <c r="G45" s="16"/>
      <c r="H45" s="15" t="s">
        <v>109</v>
      </c>
      <c r="I45" s="16"/>
      <c r="J45" s="15">
        <v>54</v>
      </c>
      <c r="K45" s="16"/>
      <c r="L45" s="15" t="s">
        <v>109</v>
      </c>
      <c r="M45" s="16"/>
      <c r="N45" s="15" t="s">
        <v>110</v>
      </c>
      <c r="O45" s="16"/>
      <c r="P45" s="15" t="s">
        <v>110</v>
      </c>
      <c r="Q45" s="16"/>
      <c r="R45" s="15" t="s">
        <v>110</v>
      </c>
      <c r="S45" s="16"/>
      <c r="T45" s="120">
        <v>11</v>
      </c>
      <c r="U45" s="16"/>
      <c r="V45" s="15" t="s">
        <v>110</v>
      </c>
      <c r="W45" s="16"/>
      <c r="X45" s="15" t="s">
        <v>110</v>
      </c>
      <c r="Y45" s="16"/>
      <c r="Z45" s="14" t="s">
        <v>110</v>
      </c>
      <c r="AA45" s="16"/>
      <c r="AB45" s="67"/>
    </row>
    <row r="46" spans="1:28" ht="12.75">
      <c r="A46" s="3" t="s">
        <v>27</v>
      </c>
      <c r="B46" s="33" t="s">
        <v>42</v>
      </c>
      <c r="C46" s="6" t="s">
        <v>46</v>
      </c>
      <c r="D46" s="49">
        <f t="shared" si="6"/>
        <v>2</v>
      </c>
      <c r="E46" s="114">
        <f t="shared" si="7"/>
        <v>0</v>
      </c>
      <c r="F46" s="24" t="s">
        <v>109</v>
      </c>
      <c r="G46" s="34"/>
      <c r="H46" s="120">
        <v>13</v>
      </c>
      <c r="I46" s="34"/>
      <c r="J46" s="24">
        <v>45</v>
      </c>
      <c r="K46" s="34"/>
      <c r="L46" s="24">
        <v>17</v>
      </c>
      <c r="M46" s="74"/>
      <c r="N46" s="123">
        <v>15</v>
      </c>
      <c r="O46" s="34"/>
      <c r="P46" s="24">
        <v>47</v>
      </c>
      <c r="Q46" s="34"/>
      <c r="R46" s="24" t="s">
        <v>109</v>
      </c>
      <c r="S46" s="34"/>
      <c r="T46" s="24" t="s">
        <v>110</v>
      </c>
      <c r="U46" s="34"/>
      <c r="V46" s="24" t="s">
        <v>110</v>
      </c>
      <c r="W46" s="34"/>
      <c r="X46" s="24" t="s">
        <v>110</v>
      </c>
      <c r="Y46" s="34"/>
      <c r="Z46" s="14" t="s">
        <v>110</v>
      </c>
      <c r="AA46" s="34"/>
      <c r="AB46" s="67"/>
    </row>
    <row r="47" spans="1:28" ht="12.75">
      <c r="A47" s="3" t="s">
        <v>28</v>
      </c>
      <c r="B47" s="45" t="s">
        <v>76</v>
      </c>
      <c r="C47" s="6" t="s">
        <v>46</v>
      </c>
      <c r="D47" s="49">
        <f t="shared" si="6"/>
        <v>2</v>
      </c>
      <c r="E47" s="114">
        <f t="shared" si="7"/>
        <v>0</v>
      </c>
      <c r="F47" s="120">
        <v>13</v>
      </c>
      <c r="G47" s="34"/>
      <c r="H47" s="121">
        <v>19</v>
      </c>
      <c r="I47" s="34"/>
      <c r="J47" s="24" t="s">
        <v>109</v>
      </c>
      <c r="K47" s="34"/>
      <c r="L47" s="24" t="s">
        <v>109</v>
      </c>
      <c r="M47" s="74"/>
      <c r="N47" s="24" t="s">
        <v>110</v>
      </c>
      <c r="O47" s="34"/>
      <c r="P47" s="24">
        <v>50</v>
      </c>
      <c r="Q47" s="34"/>
      <c r="R47" s="24" t="s">
        <v>110</v>
      </c>
      <c r="S47" s="34"/>
      <c r="T47" s="24" t="s">
        <v>110</v>
      </c>
      <c r="U47" s="34"/>
      <c r="V47" s="15" t="s">
        <v>110</v>
      </c>
      <c r="W47" s="34"/>
      <c r="X47" s="15" t="s">
        <v>110</v>
      </c>
      <c r="Y47" s="34"/>
      <c r="Z47" s="14" t="s">
        <v>110</v>
      </c>
      <c r="AA47" s="34"/>
      <c r="AB47" s="67"/>
    </row>
    <row r="48" spans="1:28" ht="12.75">
      <c r="A48" s="3" t="s">
        <v>29</v>
      </c>
      <c r="B48" s="33" t="s">
        <v>73</v>
      </c>
      <c r="C48" s="6" t="s">
        <v>67</v>
      </c>
      <c r="D48" s="49">
        <f t="shared" si="6"/>
        <v>2</v>
      </c>
      <c r="E48" s="114">
        <f t="shared" si="7"/>
        <v>0</v>
      </c>
      <c r="F48" s="15">
        <v>19</v>
      </c>
      <c r="G48" s="34"/>
      <c r="H48" s="120">
        <v>16</v>
      </c>
      <c r="I48" s="34"/>
      <c r="J48" s="24">
        <v>59</v>
      </c>
      <c r="K48" s="34"/>
      <c r="L48" s="24" t="s">
        <v>109</v>
      </c>
      <c r="M48" s="74"/>
      <c r="N48" s="24" t="s">
        <v>109</v>
      </c>
      <c r="O48" s="34"/>
      <c r="P48" s="24">
        <v>42</v>
      </c>
      <c r="Q48" s="34"/>
      <c r="R48" s="24">
        <v>20</v>
      </c>
      <c r="S48" s="34"/>
      <c r="T48" s="24" t="s">
        <v>110</v>
      </c>
      <c r="U48" s="34"/>
      <c r="V48" s="24" t="s">
        <v>110</v>
      </c>
      <c r="W48" s="34"/>
      <c r="X48" s="24" t="s">
        <v>110</v>
      </c>
      <c r="Y48" s="34"/>
      <c r="Z48" s="14" t="s">
        <v>110</v>
      </c>
      <c r="AA48" s="34"/>
      <c r="AB48" s="67"/>
    </row>
    <row r="49" spans="1:28" ht="12.75">
      <c r="A49" s="3" t="s">
        <v>30</v>
      </c>
      <c r="B49" s="33" t="s">
        <v>105</v>
      </c>
      <c r="C49" s="33" t="s">
        <v>46</v>
      </c>
      <c r="D49" s="49">
        <f t="shared" si="6"/>
        <v>2</v>
      </c>
      <c r="E49" s="114">
        <f t="shared" si="7"/>
        <v>0</v>
      </c>
      <c r="F49" s="120">
        <v>17</v>
      </c>
      <c r="G49" s="34"/>
      <c r="H49" s="15" t="s">
        <v>109</v>
      </c>
      <c r="I49" s="34"/>
      <c r="J49" s="24">
        <v>56</v>
      </c>
      <c r="K49" s="34"/>
      <c r="L49" s="24" t="s">
        <v>109</v>
      </c>
      <c r="M49" s="34"/>
      <c r="N49" s="24" t="s">
        <v>110</v>
      </c>
      <c r="O49" s="34"/>
      <c r="P49" s="24">
        <v>54</v>
      </c>
      <c r="Q49" s="34"/>
      <c r="R49" s="24" t="s">
        <v>110</v>
      </c>
      <c r="S49" s="34"/>
      <c r="T49" s="24" t="s">
        <v>110</v>
      </c>
      <c r="U49" s="34"/>
      <c r="V49" s="15">
        <v>57</v>
      </c>
      <c r="W49" s="34"/>
      <c r="X49" s="15" t="s">
        <v>110</v>
      </c>
      <c r="Y49" s="34"/>
      <c r="Z49" s="14" t="s">
        <v>110</v>
      </c>
      <c r="AA49" s="34"/>
      <c r="AB49" s="67"/>
    </row>
    <row r="50" spans="1:28" ht="12.75">
      <c r="A50" s="3" t="s">
        <v>31</v>
      </c>
      <c r="B50" s="33" t="s">
        <v>77</v>
      </c>
      <c r="C50" s="6" t="s">
        <v>69</v>
      </c>
      <c r="D50" s="49">
        <f t="shared" si="6"/>
        <v>2</v>
      </c>
      <c r="E50" s="114">
        <f t="shared" si="7"/>
        <v>0</v>
      </c>
      <c r="F50" s="120">
        <v>18</v>
      </c>
      <c r="G50" s="34"/>
      <c r="H50" s="15" t="s">
        <v>109</v>
      </c>
      <c r="I50" s="34"/>
      <c r="J50" s="15">
        <v>30</v>
      </c>
      <c r="K50" s="34"/>
      <c r="L50" s="24" t="s">
        <v>109</v>
      </c>
      <c r="M50" s="74"/>
      <c r="N50" s="24" t="s">
        <v>110</v>
      </c>
      <c r="O50" s="34"/>
      <c r="P50" s="24" t="s">
        <v>110</v>
      </c>
      <c r="Q50" s="34"/>
      <c r="R50" s="24" t="s">
        <v>110</v>
      </c>
      <c r="S50" s="34"/>
      <c r="T50" s="24" t="s">
        <v>110</v>
      </c>
      <c r="U50" s="34"/>
      <c r="V50" s="15" t="s">
        <v>110</v>
      </c>
      <c r="W50" s="34"/>
      <c r="X50" s="15" t="s">
        <v>110</v>
      </c>
      <c r="Y50" s="34"/>
      <c r="Z50" s="14" t="s">
        <v>110</v>
      </c>
      <c r="AA50" s="34"/>
      <c r="AB50" s="67"/>
    </row>
    <row r="51" spans="1:28" ht="12.75">
      <c r="A51" s="3" t="s">
        <v>32</v>
      </c>
      <c r="B51" s="45" t="s">
        <v>120</v>
      </c>
      <c r="C51" s="6" t="s">
        <v>46</v>
      </c>
      <c r="D51" s="49">
        <f t="shared" si="6"/>
        <v>2</v>
      </c>
      <c r="E51" s="114">
        <f t="shared" si="7"/>
        <v>0</v>
      </c>
      <c r="F51" s="120">
        <v>21</v>
      </c>
      <c r="G51" s="34"/>
      <c r="H51" s="15" t="s">
        <v>109</v>
      </c>
      <c r="I51" s="34"/>
      <c r="J51" s="15" t="s">
        <v>109</v>
      </c>
      <c r="K51" s="34"/>
      <c r="L51" s="15" t="s">
        <v>110</v>
      </c>
      <c r="M51" s="74"/>
      <c r="N51" s="14" t="s">
        <v>110</v>
      </c>
      <c r="O51" s="34"/>
      <c r="P51" s="15" t="s">
        <v>110</v>
      </c>
      <c r="Q51" s="34"/>
      <c r="R51" s="24">
        <v>29</v>
      </c>
      <c r="S51" s="34"/>
      <c r="T51" s="24" t="s">
        <v>110</v>
      </c>
      <c r="U51" s="34"/>
      <c r="V51" s="15">
        <v>63</v>
      </c>
      <c r="W51" s="34"/>
      <c r="X51" s="15" t="s">
        <v>110</v>
      </c>
      <c r="Y51" s="34"/>
      <c r="Z51" s="14" t="s">
        <v>110</v>
      </c>
      <c r="AA51" s="34"/>
      <c r="AB51" s="67"/>
    </row>
    <row r="52" spans="1:28" ht="12.75">
      <c r="A52" s="3" t="s">
        <v>81</v>
      </c>
      <c r="B52" s="33" t="s">
        <v>119</v>
      </c>
      <c r="C52" s="33" t="s">
        <v>56</v>
      </c>
      <c r="D52" s="49">
        <f t="shared" si="6"/>
        <v>2</v>
      </c>
      <c r="E52" s="114">
        <f t="shared" si="7"/>
        <v>0</v>
      </c>
      <c r="F52" s="15">
        <v>26</v>
      </c>
      <c r="G52" s="34"/>
      <c r="H52" s="15" t="s">
        <v>109</v>
      </c>
      <c r="I52" s="34"/>
      <c r="J52" s="15" t="s">
        <v>109</v>
      </c>
      <c r="K52" s="34"/>
      <c r="L52" s="24" t="s">
        <v>110</v>
      </c>
      <c r="M52" s="74"/>
      <c r="N52" s="24" t="s">
        <v>110</v>
      </c>
      <c r="O52" s="34"/>
      <c r="P52" s="24">
        <v>44</v>
      </c>
      <c r="Q52" s="34"/>
      <c r="R52" s="122">
        <v>24</v>
      </c>
      <c r="S52" s="34"/>
      <c r="T52" s="24" t="s">
        <v>110</v>
      </c>
      <c r="U52" s="34"/>
      <c r="V52" s="15" t="s">
        <v>110</v>
      </c>
      <c r="W52" s="34"/>
      <c r="X52" s="15" t="s">
        <v>110</v>
      </c>
      <c r="Y52" s="34"/>
      <c r="Z52" s="14" t="s">
        <v>110</v>
      </c>
      <c r="AA52" s="34"/>
      <c r="AB52" s="67"/>
    </row>
    <row r="53" spans="1:28" ht="12.75">
      <c r="A53" s="3" t="s">
        <v>82</v>
      </c>
      <c r="B53" s="33" t="s">
        <v>79</v>
      </c>
      <c r="C53" s="33" t="s">
        <v>47</v>
      </c>
      <c r="D53" s="49">
        <f t="shared" si="6"/>
        <v>2</v>
      </c>
      <c r="E53" s="114">
        <f t="shared" si="7"/>
        <v>0</v>
      </c>
      <c r="F53" s="120">
        <v>25</v>
      </c>
      <c r="G53" s="34"/>
      <c r="H53" s="15" t="s">
        <v>109</v>
      </c>
      <c r="I53" s="34"/>
      <c r="J53" s="15">
        <v>52</v>
      </c>
      <c r="K53" s="34"/>
      <c r="L53" s="15" t="s">
        <v>109</v>
      </c>
      <c r="M53" s="74"/>
      <c r="N53" s="15" t="s">
        <v>110</v>
      </c>
      <c r="O53" s="34"/>
      <c r="P53" s="24" t="s">
        <v>110</v>
      </c>
      <c r="Q53" s="34"/>
      <c r="R53" s="24" t="s">
        <v>110</v>
      </c>
      <c r="S53" s="34"/>
      <c r="T53" s="24" t="s">
        <v>110</v>
      </c>
      <c r="U53" s="34"/>
      <c r="V53" s="15" t="s">
        <v>110</v>
      </c>
      <c r="W53" s="34"/>
      <c r="X53" s="15" t="s">
        <v>110</v>
      </c>
      <c r="Y53" s="34"/>
      <c r="Z53" s="14" t="s">
        <v>110</v>
      </c>
      <c r="AA53" s="34"/>
      <c r="AB53" s="67"/>
    </row>
    <row r="54" spans="1:28" ht="12.75">
      <c r="A54" s="3"/>
      <c r="B54" s="33"/>
      <c r="C54" s="6"/>
      <c r="D54" s="49">
        <f t="shared" si="6"/>
        <v>0</v>
      </c>
      <c r="E54" s="114">
        <f t="shared" si="7"/>
        <v>0</v>
      </c>
      <c r="F54" s="24"/>
      <c r="G54" s="34"/>
      <c r="H54" s="15"/>
      <c r="I54" s="34"/>
      <c r="J54" s="24"/>
      <c r="K54" s="34"/>
      <c r="L54" s="24"/>
      <c r="M54" s="74"/>
      <c r="N54" s="24"/>
      <c r="O54" s="34"/>
      <c r="P54" s="24"/>
      <c r="Q54" s="34"/>
      <c r="R54" s="24"/>
      <c r="S54" s="34"/>
      <c r="T54" s="24"/>
      <c r="U54" s="34"/>
      <c r="V54" s="24"/>
      <c r="W54" s="34"/>
      <c r="X54" s="24"/>
      <c r="Y54" s="34"/>
      <c r="Z54" s="14"/>
      <c r="AA54" s="34"/>
      <c r="AB54" s="67"/>
    </row>
    <row r="55" spans="1:28" ht="12.75">
      <c r="A55" s="3"/>
      <c r="B55" s="7"/>
      <c r="C55" s="7"/>
      <c r="D55" s="56">
        <f t="shared" si="6"/>
        <v>0</v>
      </c>
      <c r="E55" s="115">
        <f t="shared" si="7"/>
        <v>0</v>
      </c>
      <c r="F55" s="17"/>
      <c r="G55" s="18"/>
      <c r="H55" s="17"/>
      <c r="I55" s="18"/>
      <c r="J55" s="17"/>
      <c r="K55" s="18"/>
      <c r="L55" s="17"/>
      <c r="M55" s="18"/>
      <c r="N55" s="17"/>
      <c r="O55" s="18"/>
      <c r="P55" s="17"/>
      <c r="Q55" s="18"/>
      <c r="R55" s="17"/>
      <c r="S55" s="18"/>
      <c r="T55" s="17"/>
      <c r="U55" s="18"/>
      <c r="V55" s="17"/>
      <c r="W55" s="18"/>
      <c r="X55" s="17"/>
      <c r="Y55" s="18"/>
      <c r="Z55" s="17"/>
      <c r="AA55" s="18"/>
      <c r="AB55" s="68">
        <f>AD55+AE55</f>
        <v>0</v>
      </c>
    </row>
    <row r="56" spans="1:28" ht="29.25">
      <c r="A56" s="2"/>
      <c r="B56" s="10" t="s">
        <v>16</v>
      </c>
      <c r="C56" s="11"/>
      <c r="D56" s="50">
        <f t="shared" si="6"/>
        <v>0</v>
      </c>
      <c r="E56" s="23"/>
      <c r="F56" s="12" t="s">
        <v>3</v>
      </c>
      <c r="G56" s="13" t="s">
        <v>4</v>
      </c>
      <c r="H56" s="12" t="s">
        <v>3</v>
      </c>
      <c r="I56" s="13" t="s">
        <v>4</v>
      </c>
      <c r="J56" s="12" t="s">
        <v>3</v>
      </c>
      <c r="K56" s="13" t="s">
        <v>4</v>
      </c>
      <c r="L56" s="12" t="s">
        <v>3</v>
      </c>
      <c r="M56" s="13" t="s">
        <v>4</v>
      </c>
      <c r="N56" s="12" t="s">
        <v>3</v>
      </c>
      <c r="O56" s="13" t="s">
        <v>4</v>
      </c>
      <c r="P56" s="12" t="s">
        <v>3</v>
      </c>
      <c r="Q56" s="13" t="s">
        <v>4</v>
      </c>
      <c r="R56" s="12" t="s">
        <v>3</v>
      </c>
      <c r="S56" s="13" t="s">
        <v>4</v>
      </c>
      <c r="T56" s="12" t="s">
        <v>3</v>
      </c>
      <c r="U56" s="13" t="s">
        <v>4</v>
      </c>
      <c r="V56" s="12" t="s">
        <v>3</v>
      </c>
      <c r="W56" s="13" t="s">
        <v>4</v>
      </c>
      <c r="X56" s="12" t="s">
        <v>3</v>
      </c>
      <c r="Y56" s="13" t="s">
        <v>4</v>
      </c>
      <c r="Z56" s="12" t="s">
        <v>3</v>
      </c>
      <c r="AA56" s="13" t="s">
        <v>4</v>
      </c>
      <c r="AB56" s="81">
        <f>AD56+AE56</f>
        <v>0</v>
      </c>
    </row>
    <row r="57" spans="1:28" ht="12.75">
      <c r="A57" s="3" t="s">
        <v>5</v>
      </c>
      <c r="B57" s="102" t="s">
        <v>60</v>
      </c>
      <c r="C57" s="6" t="s">
        <v>56</v>
      </c>
      <c r="D57" s="97">
        <f t="shared" si="6"/>
        <v>2</v>
      </c>
      <c r="E57" s="113">
        <f aca="true" t="shared" si="8" ref="E57:E73">SUM(G57+I57+K57+M57+O57+Q57+S57+U57+W57+Y57+AA57)</f>
        <v>95</v>
      </c>
      <c r="F57" s="98" t="s">
        <v>110</v>
      </c>
      <c r="G57" s="61"/>
      <c r="H57" s="98">
        <v>1</v>
      </c>
      <c r="I57" s="61">
        <v>12</v>
      </c>
      <c r="J57" s="98">
        <v>2</v>
      </c>
      <c r="K57" s="61">
        <v>18</v>
      </c>
      <c r="L57" s="98">
        <v>2</v>
      </c>
      <c r="M57" s="61">
        <v>6</v>
      </c>
      <c r="N57" s="98" t="s">
        <v>111</v>
      </c>
      <c r="O57" s="61">
        <v>7</v>
      </c>
      <c r="P57" s="98" t="s">
        <v>109</v>
      </c>
      <c r="Q57" s="61"/>
      <c r="R57" s="98">
        <v>2</v>
      </c>
      <c r="S57" s="61">
        <v>10</v>
      </c>
      <c r="T57" s="98">
        <v>2</v>
      </c>
      <c r="U57" s="61">
        <v>18</v>
      </c>
      <c r="V57" s="98">
        <v>1</v>
      </c>
      <c r="W57" s="61">
        <v>15</v>
      </c>
      <c r="X57" s="98">
        <v>5</v>
      </c>
      <c r="Y57" s="61">
        <v>9</v>
      </c>
      <c r="Z57" s="98" t="s">
        <v>109</v>
      </c>
      <c r="AA57" s="61"/>
      <c r="AB57" s="99">
        <f>AD57+AE57</f>
        <v>0</v>
      </c>
    </row>
    <row r="58" spans="1:28" ht="12.75">
      <c r="A58" s="3" t="s">
        <v>6</v>
      </c>
      <c r="B58" s="26" t="s">
        <v>59</v>
      </c>
      <c r="C58" s="6" t="s">
        <v>56</v>
      </c>
      <c r="D58" s="49">
        <f t="shared" si="6"/>
        <v>2</v>
      </c>
      <c r="E58" s="114">
        <f t="shared" si="8"/>
        <v>52</v>
      </c>
      <c r="F58" s="15" t="s">
        <v>110</v>
      </c>
      <c r="G58" s="16"/>
      <c r="H58" s="15">
        <v>4</v>
      </c>
      <c r="I58" s="16">
        <v>7</v>
      </c>
      <c r="J58" s="15">
        <v>3</v>
      </c>
      <c r="K58" s="16">
        <v>16</v>
      </c>
      <c r="L58" s="15">
        <v>6</v>
      </c>
      <c r="M58" s="16">
        <v>1</v>
      </c>
      <c r="N58" s="15" t="s">
        <v>109</v>
      </c>
      <c r="O58" s="16"/>
      <c r="P58" s="15">
        <v>1</v>
      </c>
      <c r="Q58" s="16">
        <v>15</v>
      </c>
      <c r="R58" s="15" t="s">
        <v>109</v>
      </c>
      <c r="S58" s="16"/>
      <c r="T58" s="15" t="s">
        <v>110</v>
      </c>
      <c r="U58" s="16"/>
      <c r="V58" s="15">
        <v>6</v>
      </c>
      <c r="W58" s="16">
        <v>8</v>
      </c>
      <c r="X58" s="15">
        <v>9</v>
      </c>
      <c r="Y58" s="16">
        <v>5</v>
      </c>
      <c r="Z58" s="15" t="s">
        <v>110</v>
      </c>
      <c r="AA58" s="16"/>
      <c r="AB58" s="67">
        <f>AD58+AE58</f>
        <v>0</v>
      </c>
    </row>
    <row r="59" spans="1:28" ht="12.75">
      <c r="A59" s="3" t="s">
        <v>7</v>
      </c>
      <c r="B59" s="26" t="s">
        <v>52</v>
      </c>
      <c r="C59" s="33" t="s">
        <v>46</v>
      </c>
      <c r="D59" s="49">
        <f t="shared" si="6"/>
        <v>2</v>
      </c>
      <c r="E59" s="114">
        <f t="shared" si="8"/>
        <v>51</v>
      </c>
      <c r="F59" s="15" t="s">
        <v>110</v>
      </c>
      <c r="G59" s="16"/>
      <c r="H59" s="15">
        <v>11</v>
      </c>
      <c r="I59" s="16">
        <v>1</v>
      </c>
      <c r="J59" s="15">
        <v>22</v>
      </c>
      <c r="K59" s="16"/>
      <c r="L59" s="15">
        <v>1</v>
      </c>
      <c r="M59" s="16">
        <v>8</v>
      </c>
      <c r="N59" s="15">
        <v>4</v>
      </c>
      <c r="O59" s="16">
        <v>3</v>
      </c>
      <c r="P59" s="15" t="s">
        <v>109</v>
      </c>
      <c r="Q59" s="16"/>
      <c r="R59" s="15">
        <v>5</v>
      </c>
      <c r="S59" s="16">
        <v>6</v>
      </c>
      <c r="T59" s="15">
        <v>10</v>
      </c>
      <c r="U59" s="16">
        <v>9</v>
      </c>
      <c r="V59" s="15">
        <v>5</v>
      </c>
      <c r="W59" s="16">
        <v>9</v>
      </c>
      <c r="X59" s="15">
        <v>1</v>
      </c>
      <c r="Y59" s="16">
        <v>15</v>
      </c>
      <c r="Z59" s="15" t="s">
        <v>109</v>
      </c>
      <c r="AA59" s="16"/>
      <c r="AB59" s="67">
        <f>AD59+AE59</f>
        <v>0</v>
      </c>
    </row>
    <row r="60" spans="1:28" ht="12.75">
      <c r="A60" s="3" t="s">
        <v>8</v>
      </c>
      <c r="B60" s="6" t="s">
        <v>54</v>
      </c>
      <c r="C60" s="6" t="s">
        <v>55</v>
      </c>
      <c r="D60" s="49">
        <f t="shared" si="6"/>
        <v>2</v>
      </c>
      <c r="E60" s="114">
        <f t="shared" si="8"/>
        <v>39</v>
      </c>
      <c r="F60" s="15" t="s">
        <v>110</v>
      </c>
      <c r="G60" s="16"/>
      <c r="H60" s="15">
        <v>6</v>
      </c>
      <c r="I60" s="16">
        <v>5</v>
      </c>
      <c r="J60" s="15">
        <v>21</v>
      </c>
      <c r="K60" s="16"/>
      <c r="L60" s="15" t="s">
        <v>128</v>
      </c>
      <c r="M60" s="16"/>
      <c r="N60" s="15">
        <v>5</v>
      </c>
      <c r="O60" s="16">
        <v>2</v>
      </c>
      <c r="P60" s="15" t="s">
        <v>109</v>
      </c>
      <c r="Q60" s="16"/>
      <c r="R60" s="15">
        <v>20</v>
      </c>
      <c r="S60" s="16"/>
      <c r="T60" s="15">
        <v>14</v>
      </c>
      <c r="U60" s="16">
        <v>5</v>
      </c>
      <c r="V60" s="15">
        <v>3</v>
      </c>
      <c r="W60" s="16">
        <v>11</v>
      </c>
      <c r="X60" s="15">
        <v>6</v>
      </c>
      <c r="Y60" s="16">
        <v>8</v>
      </c>
      <c r="Z60" s="15">
        <v>11</v>
      </c>
      <c r="AA60" s="16">
        <v>8</v>
      </c>
      <c r="AB60" s="67">
        <v>1</v>
      </c>
    </row>
    <row r="61" spans="1:28" ht="12.75">
      <c r="A61" s="3" t="s">
        <v>9</v>
      </c>
      <c r="B61" s="6" t="s">
        <v>66</v>
      </c>
      <c r="C61" s="6" t="s">
        <v>67</v>
      </c>
      <c r="D61" s="49">
        <f t="shared" si="6"/>
        <v>2</v>
      </c>
      <c r="E61" s="114">
        <f t="shared" si="8"/>
        <v>13</v>
      </c>
      <c r="F61" s="15" t="s">
        <v>110</v>
      </c>
      <c r="G61" s="16"/>
      <c r="H61" s="15">
        <v>21</v>
      </c>
      <c r="I61" s="16"/>
      <c r="J61" s="15">
        <v>25</v>
      </c>
      <c r="K61" s="16"/>
      <c r="L61" s="15">
        <v>5</v>
      </c>
      <c r="M61" s="16">
        <v>2</v>
      </c>
      <c r="N61" s="15">
        <v>3</v>
      </c>
      <c r="O61" s="16">
        <v>4</v>
      </c>
      <c r="P61" s="15" t="s">
        <v>109</v>
      </c>
      <c r="Q61" s="16"/>
      <c r="R61" s="15">
        <v>9</v>
      </c>
      <c r="S61" s="16">
        <v>2</v>
      </c>
      <c r="T61" s="15">
        <v>20</v>
      </c>
      <c r="U61" s="16">
        <v>1</v>
      </c>
      <c r="V61" s="15">
        <v>14</v>
      </c>
      <c r="W61" s="16">
        <v>1</v>
      </c>
      <c r="X61" s="15">
        <v>11</v>
      </c>
      <c r="Y61" s="16">
        <v>3</v>
      </c>
      <c r="Z61" s="15" t="s">
        <v>109</v>
      </c>
      <c r="AA61" s="16"/>
      <c r="AB61" s="67">
        <f>AD61+AE61</f>
        <v>0</v>
      </c>
    </row>
    <row r="62" spans="1:28" ht="12.75">
      <c r="A62" s="3" t="s">
        <v>10</v>
      </c>
      <c r="B62" s="6" t="s">
        <v>58</v>
      </c>
      <c r="C62" s="33" t="s">
        <v>46</v>
      </c>
      <c r="D62" s="49">
        <f t="shared" si="6"/>
        <v>2</v>
      </c>
      <c r="E62" s="114">
        <f t="shared" si="8"/>
        <v>7</v>
      </c>
      <c r="F62" s="15" t="s">
        <v>110</v>
      </c>
      <c r="G62" s="21"/>
      <c r="H62" s="15">
        <v>16</v>
      </c>
      <c r="I62" s="21"/>
      <c r="J62" s="15">
        <v>15</v>
      </c>
      <c r="K62" s="16">
        <v>4</v>
      </c>
      <c r="L62" s="15" t="s">
        <v>109</v>
      </c>
      <c r="M62" s="16"/>
      <c r="N62" s="15" t="s">
        <v>109</v>
      </c>
      <c r="O62" s="16"/>
      <c r="P62" s="15" t="s">
        <v>110</v>
      </c>
      <c r="Q62" s="16"/>
      <c r="R62" s="15">
        <v>10</v>
      </c>
      <c r="S62" s="16">
        <v>1</v>
      </c>
      <c r="T62" s="15">
        <v>17</v>
      </c>
      <c r="U62" s="16">
        <v>2</v>
      </c>
      <c r="V62" s="15">
        <v>17</v>
      </c>
      <c r="W62" s="16"/>
      <c r="X62" s="15" t="s">
        <v>110</v>
      </c>
      <c r="Y62" s="16"/>
      <c r="Z62" s="15" t="s">
        <v>110</v>
      </c>
      <c r="AA62" s="16"/>
      <c r="AB62" s="67"/>
    </row>
    <row r="63" spans="1:28" ht="12.75">
      <c r="A63" s="3" t="s">
        <v>11</v>
      </c>
      <c r="B63" s="33" t="s">
        <v>106</v>
      </c>
      <c r="C63" s="33" t="s">
        <v>67</v>
      </c>
      <c r="D63" s="49">
        <f t="shared" si="6"/>
        <v>2</v>
      </c>
      <c r="E63" s="114">
        <f t="shared" si="8"/>
        <v>4</v>
      </c>
      <c r="F63" s="15" t="s">
        <v>110</v>
      </c>
      <c r="G63" s="62"/>
      <c r="H63" s="24" t="s">
        <v>109</v>
      </c>
      <c r="I63" s="63"/>
      <c r="J63" s="15">
        <v>27</v>
      </c>
      <c r="K63" s="34"/>
      <c r="L63" s="122">
        <v>3</v>
      </c>
      <c r="M63" s="34">
        <v>4</v>
      </c>
      <c r="N63" s="24" t="s">
        <v>109</v>
      </c>
      <c r="O63" s="34"/>
      <c r="P63" s="15">
        <v>21</v>
      </c>
      <c r="Q63" s="34"/>
      <c r="R63" s="24" t="s">
        <v>110</v>
      </c>
      <c r="S63" s="34"/>
      <c r="T63" s="24" t="s">
        <v>110</v>
      </c>
      <c r="U63" s="34"/>
      <c r="V63" s="15" t="s">
        <v>110</v>
      </c>
      <c r="W63" s="34"/>
      <c r="X63" s="15" t="s">
        <v>110</v>
      </c>
      <c r="Y63" s="34"/>
      <c r="Z63" s="15" t="s">
        <v>110</v>
      </c>
      <c r="AA63" s="34"/>
      <c r="AB63" s="67">
        <f aca="true" t="shared" si="9" ref="AB63:AB68">AD63+AE63</f>
        <v>0</v>
      </c>
    </row>
    <row r="64" spans="1:28" ht="12.75">
      <c r="A64" s="3" t="s">
        <v>12</v>
      </c>
      <c r="B64" s="6" t="s">
        <v>125</v>
      </c>
      <c r="C64" s="6" t="s">
        <v>55</v>
      </c>
      <c r="D64" s="49">
        <f t="shared" si="6"/>
        <v>2</v>
      </c>
      <c r="E64" s="114">
        <f t="shared" si="8"/>
        <v>4</v>
      </c>
      <c r="F64" s="15" t="s">
        <v>110</v>
      </c>
      <c r="G64" s="21"/>
      <c r="H64" s="15">
        <v>14</v>
      </c>
      <c r="I64" s="21"/>
      <c r="J64" s="15">
        <v>19</v>
      </c>
      <c r="K64" s="16">
        <v>1</v>
      </c>
      <c r="L64" s="15">
        <v>8</v>
      </c>
      <c r="M64" s="16">
        <v>1</v>
      </c>
      <c r="N64" s="120">
        <v>6</v>
      </c>
      <c r="O64" s="16">
        <v>1</v>
      </c>
      <c r="P64" s="15">
        <v>13</v>
      </c>
      <c r="Q64" s="16">
        <v>1</v>
      </c>
      <c r="R64" s="15" t="s">
        <v>109</v>
      </c>
      <c r="S64" s="16"/>
      <c r="T64" s="15" t="s">
        <v>109</v>
      </c>
      <c r="U64" s="16"/>
      <c r="V64" s="15" t="s">
        <v>110</v>
      </c>
      <c r="W64" s="16"/>
      <c r="X64" s="15" t="s">
        <v>110</v>
      </c>
      <c r="Y64" s="16"/>
      <c r="Z64" s="15" t="s">
        <v>110</v>
      </c>
      <c r="AA64" s="16"/>
      <c r="AB64" s="67">
        <f t="shared" si="9"/>
        <v>0</v>
      </c>
    </row>
    <row r="65" spans="1:28" ht="12.75">
      <c r="A65" s="3" t="s">
        <v>13</v>
      </c>
      <c r="B65" s="47" t="s">
        <v>112</v>
      </c>
      <c r="C65" s="6" t="s">
        <v>46</v>
      </c>
      <c r="D65" s="49">
        <f t="shared" si="6"/>
        <v>2</v>
      </c>
      <c r="E65" s="114">
        <f t="shared" si="8"/>
        <v>4</v>
      </c>
      <c r="F65" s="15" t="s">
        <v>110</v>
      </c>
      <c r="G65" s="21"/>
      <c r="H65" s="15" t="s">
        <v>109</v>
      </c>
      <c r="I65" s="22"/>
      <c r="J65" s="15" t="s">
        <v>109</v>
      </c>
      <c r="K65" s="16"/>
      <c r="L65" s="15" t="s">
        <v>110</v>
      </c>
      <c r="M65" s="16"/>
      <c r="N65" s="120">
        <v>7</v>
      </c>
      <c r="O65" s="16">
        <v>1</v>
      </c>
      <c r="P65" s="15">
        <v>33</v>
      </c>
      <c r="Q65" s="16"/>
      <c r="R65" s="15">
        <v>8</v>
      </c>
      <c r="S65" s="16">
        <v>3</v>
      </c>
      <c r="T65" s="15">
        <v>21</v>
      </c>
      <c r="U65" s="16"/>
      <c r="V65" s="15" t="s">
        <v>110</v>
      </c>
      <c r="W65" s="16"/>
      <c r="X65" s="15" t="s">
        <v>110</v>
      </c>
      <c r="Y65" s="16"/>
      <c r="Z65" s="15" t="s">
        <v>110</v>
      </c>
      <c r="AA65" s="16"/>
      <c r="AB65" s="67">
        <f t="shared" si="9"/>
        <v>0</v>
      </c>
    </row>
    <row r="66" spans="1:28" ht="12.75">
      <c r="A66" s="3" t="s">
        <v>20</v>
      </c>
      <c r="B66" s="6" t="s">
        <v>74</v>
      </c>
      <c r="C66" s="6" t="s">
        <v>67</v>
      </c>
      <c r="D66" s="49">
        <f t="shared" si="6"/>
        <v>2</v>
      </c>
      <c r="E66" s="114">
        <f t="shared" si="8"/>
        <v>4</v>
      </c>
      <c r="F66" s="15" t="s">
        <v>110</v>
      </c>
      <c r="G66" s="21"/>
      <c r="H66" s="15" t="s">
        <v>109</v>
      </c>
      <c r="I66" s="48"/>
      <c r="J66" s="15">
        <v>34</v>
      </c>
      <c r="K66" s="16"/>
      <c r="L66" s="15" t="s">
        <v>109</v>
      </c>
      <c r="M66" s="16"/>
      <c r="N66" s="120">
        <v>9</v>
      </c>
      <c r="O66" s="16"/>
      <c r="P66" s="15">
        <v>26</v>
      </c>
      <c r="Q66" s="16"/>
      <c r="R66" s="15" t="s">
        <v>110</v>
      </c>
      <c r="S66" s="16"/>
      <c r="T66" s="15" t="s">
        <v>110</v>
      </c>
      <c r="U66" s="16"/>
      <c r="V66" s="15" t="s">
        <v>110</v>
      </c>
      <c r="W66" s="16"/>
      <c r="X66" s="15">
        <v>10</v>
      </c>
      <c r="Y66" s="16">
        <v>4</v>
      </c>
      <c r="Z66" s="15" t="s">
        <v>110</v>
      </c>
      <c r="AA66" s="16"/>
      <c r="AB66" s="67">
        <f t="shared" si="9"/>
        <v>0</v>
      </c>
    </row>
    <row r="67" spans="1:28" ht="12.75">
      <c r="A67" s="3" t="s">
        <v>24</v>
      </c>
      <c r="B67" s="6" t="s">
        <v>62</v>
      </c>
      <c r="C67" s="6" t="s">
        <v>56</v>
      </c>
      <c r="D67" s="49">
        <f t="shared" si="6"/>
        <v>2</v>
      </c>
      <c r="E67" s="114">
        <f t="shared" si="8"/>
        <v>1</v>
      </c>
      <c r="F67" s="15" t="s">
        <v>110</v>
      </c>
      <c r="G67" s="16"/>
      <c r="H67" s="15">
        <v>19</v>
      </c>
      <c r="I67" s="66"/>
      <c r="J67" s="15">
        <v>35</v>
      </c>
      <c r="K67" s="16"/>
      <c r="L67" s="15">
        <v>12</v>
      </c>
      <c r="M67" s="16"/>
      <c r="N67" s="15" t="s">
        <v>109</v>
      </c>
      <c r="O67" s="16"/>
      <c r="P67" s="15">
        <v>25</v>
      </c>
      <c r="Q67" s="16"/>
      <c r="R67" s="120">
        <v>11</v>
      </c>
      <c r="S67" s="16">
        <v>1</v>
      </c>
      <c r="T67" s="15" t="s">
        <v>109</v>
      </c>
      <c r="U67" s="16"/>
      <c r="V67" s="15" t="s">
        <v>110</v>
      </c>
      <c r="W67" s="16"/>
      <c r="X67" s="15" t="s">
        <v>110</v>
      </c>
      <c r="Y67" s="16"/>
      <c r="Z67" s="15" t="s">
        <v>110</v>
      </c>
      <c r="AA67" s="16"/>
      <c r="AB67" s="67">
        <f t="shared" si="9"/>
        <v>0</v>
      </c>
    </row>
    <row r="68" spans="1:28" ht="12.75">
      <c r="A68" s="3" t="s">
        <v>23</v>
      </c>
      <c r="B68" s="33" t="s">
        <v>114</v>
      </c>
      <c r="C68" s="6" t="s">
        <v>57</v>
      </c>
      <c r="D68" s="49">
        <f t="shared" si="6"/>
        <v>2</v>
      </c>
      <c r="E68" s="114">
        <f t="shared" si="8"/>
        <v>1</v>
      </c>
      <c r="F68" s="15" t="s">
        <v>110</v>
      </c>
      <c r="G68" s="62"/>
      <c r="H68" s="24" t="s">
        <v>109</v>
      </c>
      <c r="I68" s="63"/>
      <c r="J68" s="15" t="s">
        <v>109</v>
      </c>
      <c r="K68" s="34"/>
      <c r="L68" s="24" t="s">
        <v>110</v>
      </c>
      <c r="M68" s="34"/>
      <c r="N68" s="24">
        <v>13</v>
      </c>
      <c r="O68" s="34"/>
      <c r="P68" s="15">
        <v>31</v>
      </c>
      <c r="Q68" s="34"/>
      <c r="R68" s="122">
        <v>12</v>
      </c>
      <c r="S68" s="34">
        <v>1</v>
      </c>
      <c r="T68" s="24" t="s">
        <v>110</v>
      </c>
      <c r="U68" s="34"/>
      <c r="V68" s="15" t="s">
        <v>110</v>
      </c>
      <c r="W68" s="34"/>
      <c r="X68" s="15" t="s">
        <v>110</v>
      </c>
      <c r="Y68" s="34"/>
      <c r="Z68" s="15" t="s">
        <v>110</v>
      </c>
      <c r="AA68" s="34"/>
      <c r="AB68" s="67">
        <f t="shared" si="9"/>
        <v>0</v>
      </c>
    </row>
    <row r="69" spans="1:28" ht="12.75">
      <c r="A69" s="3" t="s">
        <v>25</v>
      </c>
      <c r="B69" s="33" t="s">
        <v>61</v>
      </c>
      <c r="C69" s="33" t="s">
        <v>46</v>
      </c>
      <c r="D69" s="49">
        <f t="shared" si="6"/>
        <v>2</v>
      </c>
      <c r="E69" s="114">
        <f t="shared" si="8"/>
        <v>0</v>
      </c>
      <c r="F69" s="15" t="s">
        <v>110</v>
      </c>
      <c r="G69" s="62"/>
      <c r="H69" s="24">
        <v>13</v>
      </c>
      <c r="I69" s="64"/>
      <c r="J69" s="24">
        <v>29</v>
      </c>
      <c r="K69" s="34"/>
      <c r="L69" s="24">
        <v>9</v>
      </c>
      <c r="M69" s="34"/>
      <c r="N69" s="122">
        <v>8</v>
      </c>
      <c r="O69" s="34"/>
      <c r="P69" s="15">
        <v>19</v>
      </c>
      <c r="Q69" s="34"/>
      <c r="R69" s="24">
        <v>19</v>
      </c>
      <c r="S69" s="34"/>
      <c r="T69" s="24" t="s">
        <v>109</v>
      </c>
      <c r="U69" s="34"/>
      <c r="V69" s="15">
        <v>26</v>
      </c>
      <c r="W69" s="34"/>
      <c r="X69" s="15" t="s">
        <v>109</v>
      </c>
      <c r="Y69" s="34"/>
      <c r="Z69" s="15" t="s">
        <v>110</v>
      </c>
      <c r="AA69" s="34"/>
      <c r="AB69" s="67"/>
    </row>
    <row r="70" spans="1:28" ht="12.75">
      <c r="A70" s="3" t="s">
        <v>26</v>
      </c>
      <c r="B70" s="45" t="s">
        <v>51</v>
      </c>
      <c r="C70" s="6" t="s">
        <v>56</v>
      </c>
      <c r="D70" s="49">
        <f t="shared" si="6"/>
        <v>2</v>
      </c>
      <c r="E70" s="114">
        <f t="shared" si="8"/>
        <v>0</v>
      </c>
      <c r="F70" s="15" t="s">
        <v>110</v>
      </c>
      <c r="G70" s="62"/>
      <c r="H70" s="24">
        <v>22</v>
      </c>
      <c r="I70" s="63"/>
      <c r="J70" s="24" t="s">
        <v>109</v>
      </c>
      <c r="K70" s="34"/>
      <c r="L70" s="122">
        <v>11</v>
      </c>
      <c r="M70" s="34"/>
      <c r="N70" s="123">
        <v>12</v>
      </c>
      <c r="O70" s="34"/>
      <c r="P70" s="24">
        <v>32</v>
      </c>
      <c r="Q70" s="34"/>
      <c r="R70" s="24">
        <v>15</v>
      </c>
      <c r="S70" s="34"/>
      <c r="T70" s="24" t="s">
        <v>109</v>
      </c>
      <c r="U70" s="34"/>
      <c r="V70" s="24" t="s">
        <v>110</v>
      </c>
      <c r="W70" s="34"/>
      <c r="X70" s="24" t="s">
        <v>110</v>
      </c>
      <c r="Y70" s="34"/>
      <c r="Z70" s="15" t="s">
        <v>110</v>
      </c>
      <c r="AA70" s="34"/>
      <c r="AB70" s="67">
        <f>AD70+AE70</f>
        <v>0</v>
      </c>
    </row>
    <row r="71" spans="1:28" ht="12.75">
      <c r="A71" s="3" t="s">
        <v>27</v>
      </c>
      <c r="B71" s="33" t="s">
        <v>113</v>
      </c>
      <c r="C71" s="6" t="s">
        <v>56</v>
      </c>
      <c r="D71" s="49">
        <f t="shared" si="6"/>
        <v>2</v>
      </c>
      <c r="E71" s="114">
        <f t="shared" si="8"/>
        <v>0</v>
      </c>
      <c r="F71" s="15" t="s">
        <v>110</v>
      </c>
      <c r="G71" s="62"/>
      <c r="H71" s="24" t="s">
        <v>109</v>
      </c>
      <c r="I71" s="63"/>
      <c r="J71" s="24" t="s">
        <v>109</v>
      </c>
      <c r="K71" s="34"/>
      <c r="L71" s="24" t="s">
        <v>110</v>
      </c>
      <c r="M71" s="34"/>
      <c r="N71" s="122">
        <v>11</v>
      </c>
      <c r="O71" s="34"/>
      <c r="P71" s="121">
        <v>22</v>
      </c>
      <c r="Q71" s="34"/>
      <c r="R71" s="24" t="s">
        <v>110</v>
      </c>
      <c r="S71" s="34"/>
      <c r="T71" s="24" t="s">
        <v>110</v>
      </c>
      <c r="U71" s="34"/>
      <c r="V71" s="15">
        <v>23</v>
      </c>
      <c r="W71" s="34"/>
      <c r="X71" s="15" t="s">
        <v>110</v>
      </c>
      <c r="Y71" s="34"/>
      <c r="Z71" s="15" t="s">
        <v>110</v>
      </c>
      <c r="AA71" s="34"/>
      <c r="AB71" s="67">
        <f>AD71+AE71</f>
        <v>0</v>
      </c>
    </row>
    <row r="72" spans="1:28" ht="12.75">
      <c r="A72" s="3" t="s">
        <v>28</v>
      </c>
      <c r="B72" s="6" t="s">
        <v>50</v>
      </c>
      <c r="C72" s="6" t="s">
        <v>46</v>
      </c>
      <c r="D72" s="49">
        <f t="shared" si="6"/>
        <v>2</v>
      </c>
      <c r="E72" s="114">
        <f t="shared" si="8"/>
        <v>0</v>
      </c>
      <c r="F72" s="15" t="s">
        <v>110</v>
      </c>
      <c r="G72" s="21"/>
      <c r="H72" s="24">
        <v>15</v>
      </c>
      <c r="I72" s="89"/>
      <c r="J72" s="15">
        <v>33</v>
      </c>
      <c r="K72" s="16"/>
      <c r="L72" s="122">
        <v>13</v>
      </c>
      <c r="M72" s="16"/>
      <c r="N72" s="15">
        <v>14</v>
      </c>
      <c r="O72" s="16"/>
      <c r="P72" s="15">
        <v>23</v>
      </c>
      <c r="Q72" s="16"/>
      <c r="R72" s="15">
        <v>14</v>
      </c>
      <c r="S72" s="16"/>
      <c r="T72" s="15" t="s">
        <v>109</v>
      </c>
      <c r="U72" s="16"/>
      <c r="V72" s="15">
        <v>22</v>
      </c>
      <c r="W72" s="16"/>
      <c r="X72" s="15" t="s">
        <v>109</v>
      </c>
      <c r="Y72" s="16"/>
      <c r="Z72" s="15" t="s">
        <v>110</v>
      </c>
      <c r="AA72" s="16"/>
      <c r="AB72" s="67">
        <f>AD72+AE72</f>
        <v>0</v>
      </c>
    </row>
    <row r="73" spans="1:28" ht="12.75">
      <c r="A73" s="3" t="s">
        <v>29</v>
      </c>
      <c r="B73" s="33" t="s">
        <v>101</v>
      </c>
      <c r="C73" s="33" t="s">
        <v>56</v>
      </c>
      <c r="D73" s="49">
        <f t="shared" si="6"/>
        <v>2</v>
      </c>
      <c r="E73" s="114">
        <f t="shared" si="8"/>
        <v>0</v>
      </c>
      <c r="F73" s="15" t="s">
        <v>110</v>
      </c>
      <c r="G73" s="62"/>
      <c r="H73" s="24">
        <v>24</v>
      </c>
      <c r="I73" s="63"/>
      <c r="J73" s="15" t="s">
        <v>109</v>
      </c>
      <c r="K73" s="34"/>
      <c r="L73" s="122">
        <v>14</v>
      </c>
      <c r="M73" s="34"/>
      <c r="N73" s="24">
        <v>16</v>
      </c>
      <c r="O73" s="34"/>
      <c r="P73" s="15" t="s">
        <v>109</v>
      </c>
      <c r="Q73" s="34"/>
      <c r="R73" s="24">
        <v>18</v>
      </c>
      <c r="S73" s="34"/>
      <c r="T73" s="24" t="s">
        <v>110</v>
      </c>
      <c r="U73" s="34"/>
      <c r="V73" s="15">
        <v>30</v>
      </c>
      <c r="W73" s="34"/>
      <c r="X73" s="15" t="s">
        <v>110</v>
      </c>
      <c r="Y73" s="34"/>
      <c r="Z73" s="15" t="s">
        <v>110</v>
      </c>
      <c r="AA73" s="34"/>
      <c r="AB73" s="67">
        <f>AD73+AE73</f>
        <v>0</v>
      </c>
    </row>
    <row r="74" spans="1:28" ht="12.75">
      <c r="A74" s="3"/>
      <c r="B74" s="33"/>
      <c r="C74" s="33"/>
      <c r="D74" s="49">
        <f t="shared" si="6"/>
        <v>0</v>
      </c>
      <c r="E74" s="115"/>
      <c r="F74" s="24"/>
      <c r="G74" s="62"/>
      <c r="H74" s="24"/>
      <c r="I74" s="63"/>
      <c r="J74" s="24"/>
      <c r="K74" s="34"/>
      <c r="L74" s="24"/>
      <c r="M74" s="34"/>
      <c r="N74" s="24"/>
      <c r="O74" s="34"/>
      <c r="P74" s="24"/>
      <c r="Q74" s="34"/>
      <c r="R74" s="24"/>
      <c r="S74" s="34"/>
      <c r="T74" s="24"/>
      <c r="U74" s="34"/>
      <c r="V74" s="24"/>
      <c r="W74" s="34"/>
      <c r="X74" s="24"/>
      <c r="Y74" s="34"/>
      <c r="Z74" s="24"/>
      <c r="AA74" s="34"/>
      <c r="AB74" s="109"/>
    </row>
    <row r="75" spans="1:28" ht="12.75">
      <c r="A75" s="3"/>
      <c r="B75" s="33"/>
      <c r="C75" s="33"/>
      <c r="D75" s="118"/>
      <c r="E75" s="115"/>
      <c r="F75" s="24"/>
      <c r="G75" s="62"/>
      <c r="H75" s="24"/>
      <c r="I75" s="63"/>
      <c r="J75" s="24"/>
      <c r="K75" s="34"/>
      <c r="L75" s="24"/>
      <c r="M75" s="34"/>
      <c r="N75" s="24"/>
      <c r="O75" s="34"/>
      <c r="P75" s="24"/>
      <c r="Q75" s="34"/>
      <c r="R75" s="24"/>
      <c r="S75" s="34"/>
      <c r="T75" s="24"/>
      <c r="U75" s="34"/>
      <c r="V75" s="24"/>
      <c r="W75" s="34"/>
      <c r="X75" s="24"/>
      <c r="Y75" s="34"/>
      <c r="Z75" s="24"/>
      <c r="AA75" s="34"/>
      <c r="AB75" s="109"/>
    </row>
    <row r="76" spans="1:28" ht="12.75">
      <c r="A76" s="3"/>
      <c r="B76" s="7" t="s">
        <v>124</v>
      </c>
      <c r="C76" s="7"/>
      <c r="D76" s="56">
        <f>COUNTIF(F76:AA76,"*)")</f>
        <v>0</v>
      </c>
      <c r="E76" s="42">
        <f>SUM(G76+I76+K76+M76+O76+Q76+S76+U76+W76+Y76+AA76)</f>
        <v>0</v>
      </c>
      <c r="F76" s="59"/>
      <c r="G76" s="60"/>
      <c r="H76" s="59"/>
      <c r="I76" s="60"/>
      <c r="J76" s="17"/>
      <c r="K76" s="18"/>
      <c r="L76" s="17"/>
      <c r="M76" s="18"/>
      <c r="N76" s="17"/>
      <c r="O76" s="18"/>
      <c r="P76" s="17"/>
      <c r="Q76" s="18"/>
      <c r="R76" s="17"/>
      <c r="S76" s="18"/>
      <c r="T76" s="17"/>
      <c r="U76" s="18"/>
      <c r="V76" s="17"/>
      <c r="W76" s="18"/>
      <c r="X76" s="17"/>
      <c r="Y76" s="18"/>
      <c r="Z76" s="17"/>
      <c r="AA76" s="18"/>
      <c r="AB76" s="68">
        <f>AD76+AE76</f>
        <v>0</v>
      </c>
    </row>
    <row r="77" spans="1:28" ht="12.75">
      <c r="A77" s="37"/>
      <c r="B77" s="37"/>
      <c r="C77" s="43" t="s">
        <v>19</v>
      </c>
      <c r="D77" s="51"/>
      <c r="E77" s="113">
        <f>SUM(E7:E76)</f>
        <v>983</v>
      </c>
      <c r="F77" s="27"/>
      <c r="G77" s="27">
        <f>SUM(G7:G76)</f>
        <v>101</v>
      </c>
      <c r="H77" s="27"/>
      <c r="I77" s="27">
        <f>SUM(I7:I76)</f>
        <v>74</v>
      </c>
      <c r="J77" s="27"/>
      <c r="K77" s="27">
        <f>SUM(K7:K76)</f>
        <v>97</v>
      </c>
      <c r="L77" s="27"/>
      <c r="M77" s="27">
        <f>SUM(M7:M76)</f>
        <v>56</v>
      </c>
      <c r="N77" s="27"/>
      <c r="O77" s="27">
        <f>SUM(O7:O76)</f>
        <v>56</v>
      </c>
      <c r="P77" s="27"/>
      <c r="Q77" s="27">
        <f>SUM(Q7:Q76)</f>
        <v>92</v>
      </c>
      <c r="R77" s="27"/>
      <c r="S77" s="27">
        <f>SUM(S7:S76)</f>
        <v>100</v>
      </c>
      <c r="T77" s="27"/>
      <c r="U77" s="27">
        <f>SUM(U7:U76)</f>
        <v>97</v>
      </c>
      <c r="V77" s="75"/>
      <c r="W77" s="27">
        <f>SUM(W7:W76)</f>
        <v>147</v>
      </c>
      <c r="X77" s="75"/>
      <c r="Y77" s="27">
        <f>SUM(Y7:Y76)</f>
        <v>80</v>
      </c>
      <c r="Z77" s="27"/>
      <c r="AA77" s="61">
        <f>SUM(AA7:AA76)</f>
        <v>83</v>
      </c>
      <c r="AB77" s="69"/>
    </row>
    <row r="78" spans="1:28" ht="12.75">
      <c r="A78" s="38"/>
      <c r="B78" s="39" t="s">
        <v>18</v>
      </c>
      <c r="C78" s="6"/>
      <c r="D78" s="52"/>
      <c r="E78" s="20">
        <f>SUM(G78+I78+K78+M78+O78+Q78+W78+AA78)</f>
        <v>0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76"/>
      <c r="W78" s="28"/>
      <c r="X78" s="76"/>
      <c r="Y78" s="28"/>
      <c r="Z78" s="28"/>
      <c r="AA78" s="16"/>
      <c r="AB78" s="67"/>
    </row>
    <row r="79" spans="1:30" ht="12.75">
      <c r="A79" s="39"/>
      <c r="B79" s="36" t="s">
        <v>5</v>
      </c>
      <c r="C79" s="6" t="s">
        <v>46</v>
      </c>
      <c r="D79" s="53"/>
      <c r="E79" s="20">
        <f aca="true" t="shared" si="10" ref="E79:E89">SUM(G79+I79+K79+M79+O79+Q79+S79+U79+W79+Y79+AA79+AB79)</f>
        <v>470</v>
      </c>
      <c r="F79" s="28"/>
      <c r="G79" s="28">
        <f aca="true" t="shared" si="11" ref="G79:G89">SUMIF($C$7:$AA$76,C79,$G$7:$G$76)</f>
        <v>57</v>
      </c>
      <c r="H79" s="28"/>
      <c r="I79" s="28">
        <f aca="true" t="shared" si="12" ref="I79:I89">SUMIF($C$7:$AA$76,C79,$I$7:$I$76)</f>
        <v>30</v>
      </c>
      <c r="J79" s="28">
        <f>SUMIF($C$7:$AA$76,E79,$I$7:$I$76)</f>
        <v>0</v>
      </c>
      <c r="K79" s="28">
        <f aca="true" t="shared" si="13" ref="K79:K89">SUMIF($C$7:$AA$76,C79,$K$7:$K$76)</f>
        <v>27</v>
      </c>
      <c r="L79" s="28">
        <f>SUMIF($C$7:$AA$76,E79,$K$7:$K$76)</f>
        <v>0</v>
      </c>
      <c r="M79" s="28">
        <f aca="true" t="shared" si="14" ref="M79:M89">SUMIF($C$7:$AA$76,C79,$M$7:$M$76)</f>
        <v>19</v>
      </c>
      <c r="N79" s="28">
        <f>SUMIF($C$7:$AA$76,E79,$M$7:$M$76)</f>
        <v>0</v>
      </c>
      <c r="O79" s="28">
        <f aca="true" t="shared" si="15" ref="O79:O89">SUMIF($C$7:$AA$76,C79,$O$7:$O$76)</f>
        <v>24</v>
      </c>
      <c r="P79" s="28">
        <f>SUMIF($C$7:$AA$76,E79,$O$7:$O$76)</f>
        <v>0</v>
      </c>
      <c r="Q79" s="28">
        <f aca="true" t="shared" si="16" ref="Q79:Q89">SUMIF($C$7:$AA$76,C79,$Q$7:$Q$76)</f>
        <v>47</v>
      </c>
      <c r="R79" s="28"/>
      <c r="S79" s="28">
        <f aca="true" t="shared" si="17" ref="S79:S89">SUMIF($C$7:$C$76,C79,$S$7:$S$76)</f>
        <v>57</v>
      </c>
      <c r="T79" s="28">
        <f>SUMIF($C$7:$C$76,#REF!,$AA$7:$AA$76)</f>
        <v>0</v>
      </c>
      <c r="U79" s="28">
        <f aca="true" t="shared" si="18" ref="U79:U88">SUMIF($C$7:$C$76,C79,$U$7:$U$76)</f>
        <v>71</v>
      </c>
      <c r="V79" s="76"/>
      <c r="W79" s="28">
        <f aca="true" t="shared" si="19" ref="W79:W89">SUMIF($C$7:$C$76,C79,$W$7:$W$76)</f>
        <v>62</v>
      </c>
      <c r="X79" s="76"/>
      <c r="Y79" s="28">
        <f>SUMIF($C$7:$C$76,C79,$Y$7:$Y$76)</f>
        <v>33</v>
      </c>
      <c r="Z79" s="28">
        <f>SUMIF($C$7:$C$76,B79,$AA$7:$AA$76)</f>
        <v>0</v>
      </c>
      <c r="AA79" s="16">
        <f>SUMIF($C$7:$C$76,C79,$AA$7:$AA$76)</f>
        <v>35</v>
      </c>
      <c r="AB79" s="16">
        <f aca="true" t="shared" si="20" ref="AB79:AB86">SUMIF($C$7:$C$76,C79,$AB$7:$AB$76)</f>
        <v>8</v>
      </c>
      <c r="AD79" s="111">
        <f aca="true" t="shared" si="21" ref="AD79:AD89">E79/$E$90</f>
        <v>0.4737903225806452</v>
      </c>
    </row>
    <row r="80" spans="1:30" ht="12.75">
      <c r="A80" s="39"/>
      <c r="B80" s="36" t="s">
        <v>6</v>
      </c>
      <c r="C80" s="6" t="s">
        <v>56</v>
      </c>
      <c r="D80" s="51"/>
      <c r="E80" s="20">
        <f t="shared" si="10"/>
        <v>152</v>
      </c>
      <c r="F80" s="28"/>
      <c r="G80" s="28">
        <f t="shared" si="11"/>
        <v>0</v>
      </c>
      <c r="H80" s="28"/>
      <c r="I80" s="28">
        <f t="shared" si="12"/>
        <v>19</v>
      </c>
      <c r="J80" s="28"/>
      <c r="K80" s="28">
        <f t="shared" si="13"/>
        <v>34</v>
      </c>
      <c r="L80" s="28"/>
      <c r="M80" s="28">
        <f t="shared" si="14"/>
        <v>7</v>
      </c>
      <c r="N80" s="28"/>
      <c r="O80" s="28">
        <f t="shared" si="15"/>
        <v>7</v>
      </c>
      <c r="P80" s="28"/>
      <c r="Q80" s="28">
        <f t="shared" si="16"/>
        <v>18</v>
      </c>
      <c r="R80" s="28"/>
      <c r="S80" s="28">
        <f t="shared" si="17"/>
        <v>11</v>
      </c>
      <c r="T80" s="28"/>
      <c r="U80" s="28">
        <f t="shared" si="18"/>
        <v>19</v>
      </c>
      <c r="V80" s="76"/>
      <c r="W80" s="28">
        <f t="shared" si="19"/>
        <v>23</v>
      </c>
      <c r="X80" s="76"/>
      <c r="Y80" s="28">
        <f aca="true" t="shared" si="22" ref="Y80:Y88">SUMIF($C$7:$C$76,C80,$Y$7:$Y$76)</f>
        <v>14</v>
      </c>
      <c r="Z80" s="28"/>
      <c r="AA80" s="16">
        <f aca="true" t="shared" si="23" ref="AA80:AA89">SUMIF($C$7:$C$76,C80,$AA$7:$AA$76)</f>
        <v>0</v>
      </c>
      <c r="AB80" s="16">
        <f t="shared" si="20"/>
        <v>0</v>
      </c>
      <c r="AD80" s="111">
        <f t="shared" si="21"/>
        <v>0.1532258064516129</v>
      </c>
    </row>
    <row r="81" spans="1:30" ht="12.75">
      <c r="A81" s="39"/>
      <c r="B81" s="36" t="s">
        <v>7</v>
      </c>
      <c r="C81" s="6" t="s">
        <v>55</v>
      </c>
      <c r="D81" s="53"/>
      <c r="E81" s="20">
        <f t="shared" si="10"/>
        <v>94</v>
      </c>
      <c r="F81" s="28"/>
      <c r="G81" s="28">
        <f t="shared" si="11"/>
        <v>7</v>
      </c>
      <c r="H81" s="28"/>
      <c r="I81" s="28">
        <f t="shared" si="12"/>
        <v>17</v>
      </c>
      <c r="J81" s="28"/>
      <c r="K81" s="28">
        <f t="shared" si="13"/>
        <v>6</v>
      </c>
      <c r="L81" s="28"/>
      <c r="M81" s="28">
        <f t="shared" si="14"/>
        <v>6</v>
      </c>
      <c r="N81" s="28"/>
      <c r="O81" s="28">
        <f t="shared" si="15"/>
        <v>11</v>
      </c>
      <c r="P81" s="28"/>
      <c r="Q81" s="28">
        <f t="shared" si="16"/>
        <v>2</v>
      </c>
      <c r="R81" s="28"/>
      <c r="S81" s="28">
        <f t="shared" si="17"/>
        <v>1</v>
      </c>
      <c r="T81" s="28"/>
      <c r="U81" s="28">
        <f t="shared" si="18"/>
        <v>5</v>
      </c>
      <c r="V81" s="76"/>
      <c r="W81" s="28">
        <f t="shared" si="19"/>
        <v>11</v>
      </c>
      <c r="X81" s="76"/>
      <c r="Y81" s="28">
        <f t="shared" si="22"/>
        <v>12</v>
      </c>
      <c r="Z81" s="28"/>
      <c r="AA81" s="16">
        <f t="shared" si="23"/>
        <v>15</v>
      </c>
      <c r="AB81" s="16">
        <f t="shared" si="20"/>
        <v>1</v>
      </c>
      <c r="AD81" s="111">
        <f t="shared" si="21"/>
        <v>0.09475806451612903</v>
      </c>
    </row>
    <row r="82" spans="1:30" ht="12.75">
      <c r="A82" s="39"/>
      <c r="B82" s="36" t="s">
        <v>8</v>
      </c>
      <c r="C82" s="6" t="s">
        <v>98</v>
      </c>
      <c r="D82" s="53"/>
      <c r="E82" s="20">
        <f t="shared" si="10"/>
        <v>89</v>
      </c>
      <c r="F82" s="28"/>
      <c r="G82" s="28">
        <f t="shared" si="11"/>
        <v>10</v>
      </c>
      <c r="H82" s="28"/>
      <c r="I82" s="28">
        <f t="shared" si="12"/>
        <v>8</v>
      </c>
      <c r="J82" s="28"/>
      <c r="K82" s="28">
        <f t="shared" si="13"/>
        <v>11</v>
      </c>
      <c r="L82" s="28"/>
      <c r="M82" s="28">
        <f t="shared" si="14"/>
        <v>0</v>
      </c>
      <c r="N82" s="28"/>
      <c r="O82" s="28">
        <f t="shared" si="15"/>
        <v>0</v>
      </c>
      <c r="P82" s="28"/>
      <c r="Q82" s="28">
        <f t="shared" si="16"/>
        <v>10</v>
      </c>
      <c r="R82" s="28"/>
      <c r="S82" s="28">
        <f t="shared" si="17"/>
        <v>15</v>
      </c>
      <c r="T82" s="28"/>
      <c r="U82" s="28">
        <f t="shared" si="18"/>
        <v>0</v>
      </c>
      <c r="V82" s="76"/>
      <c r="W82" s="28">
        <f t="shared" si="19"/>
        <v>20</v>
      </c>
      <c r="X82" s="76"/>
      <c r="Y82" s="28">
        <f t="shared" si="22"/>
        <v>0</v>
      </c>
      <c r="Z82" s="28"/>
      <c r="AA82" s="16">
        <f t="shared" si="23"/>
        <v>15</v>
      </c>
      <c r="AB82" s="16">
        <f t="shared" si="20"/>
        <v>0</v>
      </c>
      <c r="AD82" s="111">
        <f t="shared" si="21"/>
        <v>0.08971774193548387</v>
      </c>
    </row>
    <row r="83" spans="1:30" ht="12.75">
      <c r="A83" s="39"/>
      <c r="B83" s="36" t="s">
        <v>9</v>
      </c>
      <c r="C83" s="6" t="s">
        <v>104</v>
      </c>
      <c r="D83" s="53"/>
      <c r="E83" s="20">
        <f t="shared" si="10"/>
        <v>77</v>
      </c>
      <c r="F83" s="28"/>
      <c r="G83" s="28">
        <f t="shared" si="11"/>
        <v>12</v>
      </c>
      <c r="H83" s="28"/>
      <c r="I83" s="28">
        <f t="shared" si="12"/>
        <v>0</v>
      </c>
      <c r="J83" s="28"/>
      <c r="K83" s="28">
        <f t="shared" si="13"/>
        <v>4</v>
      </c>
      <c r="L83" s="28"/>
      <c r="M83" s="28">
        <f t="shared" si="14"/>
        <v>7</v>
      </c>
      <c r="N83" s="28"/>
      <c r="O83" s="28">
        <f t="shared" si="15"/>
        <v>10</v>
      </c>
      <c r="P83" s="28"/>
      <c r="Q83" s="28">
        <f t="shared" si="16"/>
        <v>15</v>
      </c>
      <c r="R83" s="28"/>
      <c r="S83" s="28">
        <f t="shared" si="17"/>
        <v>4</v>
      </c>
      <c r="T83" s="28"/>
      <c r="U83" s="28">
        <f t="shared" si="18"/>
        <v>0</v>
      </c>
      <c r="V83" s="76"/>
      <c r="W83" s="28">
        <f t="shared" si="19"/>
        <v>14</v>
      </c>
      <c r="X83" s="76"/>
      <c r="Y83" s="28">
        <f t="shared" si="22"/>
        <v>3</v>
      </c>
      <c r="Z83" s="28"/>
      <c r="AA83" s="16">
        <f t="shared" si="23"/>
        <v>8</v>
      </c>
      <c r="AB83" s="16">
        <f t="shared" si="20"/>
        <v>0</v>
      </c>
      <c r="AD83" s="111">
        <f t="shared" si="21"/>
        <v>0.07762096774193548</v>
      </c>
    </row>
    <row r="84" spans="1:30" ht="12.75">
      <c r="A84" s="39"/>
      <c r="B84" s="36" t="s">
        <v>10</v>
      </c>
      <c r="C84" s="6" t="s">
        <v>47</v>
      </c>
      <c r="D84" s="53"/>
      <c r="E84" s="20">
        <f t="shared" si="10"/>
        <v>71</v>
      </c>
      <c r="F84" s="29"/>
      <c r="G84" s="28">
        <f t="shared" si="11"/>
        <v>5</v>
      </c>
      <c r="H84" s="28"/>
      <c r="I84" s="28">
        <f t="shared" si="12"/>
        <v>0</v>
      </c>
      <c r="J84" s="28"/>
      <c r="K84" s="28">
        <f t="shared" si="13"/>
        <v>15</v>
      </c>
      <c r="L84" s="28"/>
      <c r="M84" s="28">
        <f t="shared" si="14"/>
        <v>10</v>
      </c>
      <c r="N84" s="28"/>
      <c r="O84" s="28">
        <f t="shared" si="15"/>
        <v>0</v>
      </c>
      <c r="P84" s="28"/>
      <c r="Q84" s="28">
        <f t="shared" si="16"/>
        <v>0</v>
      </c>
      <c r="R84" s="28"/>
      <c r="S84" s="28">
        <f t="shared" si="17"/>
        <v>3</v>
      </c>
      <c r="T84" s="28"/>
      <c r="U84" s="28">
        <f t="shared" si="18"/>
        <v>1</v>
      </c>
      <c r="V84" s="76"/>
      <c r="W84" s="28">
        <f t="shared" si="19"/>
        <v>16</v>
      </c>
      <c r="X84" s="76"/>
      <c r="Y84" s="28">
        <f t="shared" si="22"/>
        <v>11</v>
      </c>
      <c r="Z84" s="28"/>
      <c r="AA84" s="16">
        <f t="shared" si="23"/>
        <v>10</v>
      </c>
      <c r="AB84" s="117">
        <f t="shared" si="20"/>
        <v>0</v>
      </c>
      <c r="AD84" s="111">
        <f t="shared" si="21"/>
        <v>0.0715725806451613</v>
      </c>
    </row>
    <row r="85" spans="1:30" ht="12.75">
      <c r="A85" s="39"/>
      <c r="B85" s="36" t="s">
        <v>11</v>
      </c>
      <c r="C85" s="6" t="s">
        <v>67</v>
      </c>
      <c r="D85" s="51"/>
      <c r="E85" s="20">
        <f t="shared" si="10"/>
        <v>32</v>
      </c>
      <c r="F85" s="28"/>
      <c r="G85" s="28">
        <f t="shared" si="11"/>
        <v>4</v>
      </c>
      <c r="H85" s="28"/>
      <c r="I85" s="28">
        <f t="shared" si="12"/>
        <v>0</v>
      </c>
      <c r="J85" s="28"/>
      <c r="K85" s="28">
        <f t="shared" si="13"/>
        <v>0</v>
      </c>
      <c r="L85" s="28"/>
      <c r="M85" s="28">
        <f t="shared" si="14"/>
        <v>7</v>
      </c>
      <c r="N85" s="28"/>
      <c r="O85" s="28">
        <f t="shared" si="15"/>
        <v>4</v>
      </c>
      <c r="P85" s="28"/>
      <c r="Q85" s="28">
        <f t="shared" si="16"/>
        <v>0</v>
      </c>
      <c r="R85" s="28"/>
      <c r="S85" s="28">
        <f t="shared" si="17"/>
        <v>8</v>
      </c>
      <c r="T85" s="28"/>
      <c r="U85" s="28">
        <f t="shared" si="18"/>
        <v>1</v>
      </c>
      <c r="V85" s="76"/>
      <c r="W85" s="28">
        <f t="shared" si="19"/>
        <v>1</v>
      </c>
      <c r="X85" s="76"/>
      <c r="Y85" s="28">
        <f t="shared" si="22"/>
        <v>7</v>
      </c>
      <c r="Z85" s="28"/>
      <c r="AA85" s="16">
        <f t="shared" si="23"/>
        <v>0</v>
      </c>
      <c r="AB85" s="16">
        <f t="shared" si="20"/>
        <v>0</v>
      </c>
      <c r="AD85" s="111">
        <f t="shared" si="21"/>
        <v>0.03225806451612903</v>
      </c>
    </row>
    <row r="86" spans="1:30" ht="12.75">
      <c r="A86" s="39"/>
      <c r="B86" s="36" t="s">
        <v>12</v>
      </c>
      <c r="C86" s="6" t="s">
        <v>75</v>
      </c>
      <c r="D86" s="53"/>
      <c r="E86" s="20">
        <f t="shared" si="10"/>
        <v>4</v>
      </c>
      <c r="F86" s="29"/>
      <c r="G86" s="28">
        <f t="shared" si="11"/>
        <v>4</v>
      </c>
      <c r="H86" s="29"/>
      <c r="I86" s="28">
        <f t="shared" si="12"/>
        <v>0</v>
      </c>
      <c r="J86" s="29"/>
      <c r="K86" s="28">
        <f t="shared" si="13"/>
        <v>0</v>
      </c>
      <c r="L86" s="29"/>
      <c r="M86" s="28">
        <f t="shared" si="14"/>
        <v>0</v>
      </c>
      <c r="N86" s="29"/>
      <c r="O86" s="28">
        <f t="shared" si="15"/>
        <v>0</v>
      </c>
      <c r="P86" s="29"/>
      <c r="Q86" s="28">
        <f t="shared" si="16"/>
        <v>0</v>
      </c>
      <c r="R86" s="29"/>
      <c r="S86" s="28">
        <f t="shared" si="17"/>
        <v>0</v>
      </c>
      <c r="T86" s="29"/>
      <c r="U86" s="28">
        <f t="shared" si="18"/>
        <v>0</v>
      </c>
      <c r="V86" s="77"/>
      <c r="W86" s="28">
        <f t="shared" si="19"/>
        <v>0</v>
      </c>
      <c r="X86" s="77"/>
      <c r="Y86" s="28">
        <f t="shared" si="22"/>
        <v>0</v>
      </c>
      <c r="Z86" s="29"/>
      <c r="AA86" s="16">
        <f t="shared" si="23"/>
        <v>0</v>
      </c>
      <c r="AB86" s="16">
        <f t="shared" si="20"/>
        <v>0</v>
      </c>
      <c r="AD86" s="111">
        <f t="shared" si="21"/>
        <v>0.004032258064516129</v>
      </c>
    </row>
    <row r="87" spans="1:30" ht="12.75">
      <c r="A87" s="39"/>
      <c r="B87" s="36" t="s">
        <v>13</v>
      </c>
      <c r="C87" s="33" t="s">
        <v>57</v>
      </c>
      <c r="D87" s="53"/>
      <c r="E87" s="20">
        <f t="shared" si="10"/>
        <v>3</v>
      </c>
      <c r="F87" s="28"/>
      <c r="G87" s="28">
        <f t="shared" si="11"/>
        <v>2</v>
      </c>
      <c r="H87" s="28"/>
      <c r="I87" s="28">
        <f t="shared" si="12"/>
        <v>0</v>
      </c>
      <c r="J87" s="28"/>
      <c r="K87" s="28">
        <f t="shared" si="13"/>
        <v>0</v>
      </c>
      <c r="L87" s="28"/>
      <c r="M87" s="28">
        <f t="shared" si="14"/>
        <v>0</v>
      </c>
      <c r="N87" s="28"/>
      <c r="O87" s="28">
        <f t="shared" si="15"/>
        <v>0</v>
      </c>
      <c r="P87" s="28"/>
      <c r="Q87" s="28">
        <f t="shared" si="16"/>
        <v>0</v>
      </c>
      <c r="R87" s="28"/>
      <c r="S87" s="28">
        <f t="shared" si="17"/>
        <v>1</v>
      </c>
      <c r="T87" s="28"/>
      <c r="U87" s="28">
        <f t="shared" si="18"/>
        <v>0</v>
      </c>
      <c r="V87" s="76"/>
      <c r="W87" s="28">
        <f t="shared" si="19"/>
        <v>0</v>
      </c>
      <c r="X87" s="76"/>
      <c r="Y87" s="28">
        <f t="shared" si="22"/>
        <v>0</v>
      </c>
      <c r="Z87" s="28"/>
      <c r="AA87" s="16">
        <f t="shared" si="23"/>
        <v>0</v>
      </c>
      <c r="AB87" s="16">
        <f>SUMIF($C$7:$C$76,#REF!,$AB$7:$AB$76)</f>
        <v>0</v>
      </c>
      <c r="AD87" s="111">
        <f t="shared" si="21"/>
        <v>0.0030241935483870967</v>
      </c>
    </row>
    <row r="88" spans="1:30" ht="12.75">
      <c r="A88" s="57"/>
      <c r="B88" s="36" t="s">
        <v>20</v>
      </c>
      <c r="C88" s="6" t="s">
        <v>64</v>
      </c>
      <c r="D88" s="53"/>
      <c r="E88" s="20">
        <f t="shared" si="10"/>
        <v>0</v>
      </c>
      <c r="F88" s="58"/>
      <c r="G88" s="28">
        <f t="shared" si="11"/>
        <v>0</v>
      </c>
      <c r="H88" s="58"/>
      <c r="I88" s="28">
        <f t="shared" si="12"/>
        <v>0</v>
      </c>
      <c r="J88" s="58"/>
      <c r="K88" s="28">
        <f t="shared" si="13"/>
        <v>0</v>
      </c>
      <c r="L88" s="58"/>
      <c r="M88" s="28">
        <f t="shared" si="14"/>
        <v>0</v>
      </c>
      <c r="N88" s="58"/>
      <c r="O88" s="28">
        <f t="shared" si="15"/>
        <v>0</v>
      </c>
      <c r="P88" s="58"/>
      <c r="Q88" s="28">
        <f t="shared" si="16"/>
        <v>0</v>
      </c>
      <c r="R88" s="58"/>
      <c r="S88" s="28">
        <f t="shared" si="17"/>
        <v>0</v>
      </c>
      <c r="T88" s="58"/>
      <c r="U88" s="28">
        <f t="shared" si="18"/>
        <v>0</v>
      </c>
      <c r="V88" s="78"/>
      <c r="W88" s="28">
        <f t="shared" si="19"/>
        <v>0</v>
      </c>
      <c r="X88" s="78"/>
      <c r="Y88" s="28">
        <f t="shared" si="22"/>
        <v>0</v>
      </c>
      <c r="Z88" s="58"/>
      <c r="AA88" s="16">
        <f t="shared" si="23"/>
        <v>0</v>
      </c>
      <c r="AB88" s="16">
        <f>SUMIF($C$7:$C$76,C88,$AB$7:$AB$76)</f>
        <v>0</v>
      </c>
      <c r="AD88" s="111">
        <f t="shared" si="21"/>
        <v>0</v>
      </c>
    </row>
    <row r="89" spans="1:30" ht="12.75">
      <c r="A89" s="40"/>
      <c r="B89" s="36" t="s">
        <v>20</v>
      </c>
      <c r="C89" s="7" t="s">
        <v>69</v>
      </c>
      <c r="D89" s="52"/>
      <c r="E89" s="20">
        <f t="shared" si="10"/>
        <v>0</v>
      </c>
      <c r="F89" s="30"/>
      <c r="G89" s="30">
        <f t="shared" si="11"/>
        <v>0</v>
      </c>
      <c r="H89" s="30"/>
      <c r="I89" s="30">
        <f t="shared" si="12"/>
        <v>0</v>
      </c>
      <c r="J89" s="30"/>
      <c r="K89" s="30">
        <f t="shared" si="13"/>
        <v>0</v>
      </c>
      <c r="L89" s="30"/>
      <c r="M89" s="30">
        <f t="shared" si="14"/>
        <v>0</v>
      </c>
      <c r="N89" s="30"/>
      <c r="O89" s="30">
        <f t="shared" si="15"/>
        <v>0</v>
      </c>
      <c r="P89" s="30"/>
      <c r="Q89" s="30">
        <f t="shared" si="16"/>
        <v>0</v>
      </c>
      <c r="R89" s="30"/>
      <c r="S89" s="30">
        <f t="shared" si="17"/>
        <v>0</v>
      </c>
      <c r="T89" s="30"/>
      <c r="U89" s="30"/>
      <c r="V89" s="79"/>
      <c r="W89" s="30">
        <f t="shared" si="19"/>
        <v>0</v>
      </c>
      <c r="X89" s="79"/>
      <c r="Y89" s="30">
        <f>SUMIF($C$7:$C$76,C89,$Y$7:$Y$76)</f>
        <v>0</v>
      </c>
      <c r="Z89" s="30"/>
      <c r="AA89" s="18">
        <f t="shared" si="23"/>
        <v>0</v>
      </c>
      <c r="AB89" s="42">
        <f>SUMIF($C$7:$C$76,C89,$AB$7:$AB$76)</f>
        <v>0</v>
      </c>
      <c r="AD89" s="111">
        <f t="shared" si="21"/>
        <v>0</v>
      </c>
    </row>
    <row r="90" spans="1:30" ht="12.75">
      <c r="A90" s="41"/>
      <c r="B90" s="41"/>
      <c r="C90" s="44"/>
      <c r="D90" s="54"/>
      <c r="E90" s="23">
        <f>SUM(E79:E89)</f>
        <v>992</v>
      </c>
      <c r="F90" s="32"/>
      <c r="G90" s="31">
        <f>SUM(G79:G89)</f>
        <v>101</v>
      </c>
      <c r="H90" s="31">
        <f>SUM(H79:H87)</f>
        <v>0</v>
      </c>
      <c r="I90" s="31">
        <f>SUM(I79:I89)</f>
        <v>74</v>
      </c>
      <c r="J90" s="31">
        <f>SUM(J79:J87)</f>
        <v>0</v>
      </c>
      <c r="K90" s="31">
        <f>SUM(K79:K88)</f>
        <v>97</v>
      </c>
      <c r="L90" s="31"/>
      <c r="M90" s="31">
        <f>SUM(M79:M88)</f>
        <v>56</v>
      </c>
      <c r="N90" s="31">
        <f>SUM(N79:N87)</f>
        <v>0</v>
      </c>
      <c r="O90" s="31">
        <f>SUM(O79:O89)</f>
        <v>56</v>
      </c>
      <c r="P90" s="31">
        <f>SUM(P79:P87)</f>
        <v>0</v>
      </c>
      <c r="Q90" s="31">
        <f>SUM(Q79:Q87)</f>
        <v>92</v>
      </c>
      <c r="R90" s="31">
        <f>SUM(R79:R87)</f>
        <v>0</v>
      </c>
      <c r="S90" s="31">
        <f>SUM(S79:S89)</f>
        <v>100</v>
      </c>
      <c r="T90" s="31">
        <f>SUM(T79:T87)</f>
        <v>0</v>
      </c>
      <c r="U90" s="80">
        <f>SUM(U79:U89)</f>
        <v>97</v>
      </c>
      <c r="V90" s="32">
        <f>SUM(V79:V87)</f>
        <v>0</v>
      </c>
      <c r="W90" s="31">
        <f>SUM(W79:W89)</f>
        <v>147</v>
      </c>
      <c r="X90" s="32">
        <f>SUM(X79:X87)</f>
        <v>0</v>
      </c>
      <c r="Y90" s="31">
        <f>SUM(Y79:Y88)</f>
        <v>80</v>
      </c>
      <c r="Z90" s="31">
        <f>SUM(Z79:Z87)</f>
        <v>0</v>
      </c>
      <c r="AA90" s="46">
        <f>SUM(AA79:AA89)</f>
        <v>83</v>
      </c>
      <c r="AB90" s="70">
        <f>SUM(AB79:AB89)</f>
        <v>9</v>
      </c>
      <c r="AD90" s="112">
        <f>SUM(AD79:AD89)</f>
        <v>1</v>
      </c>
    </row>
  </sheetData>
  <sheetProtection/>
  <mergeCells count="59">
    <mergeCell ref="X4:Y4"/>
    <mergeCell ref="X5:Y5"/>
    <mergeCell ref="N5:O5"/>
    <mergeCell ref="P1:Q1"/>
    <mergeCell ref="P2:Q2"/>
    <mergeCell ref="P3:Q3"/>
    <mergeCell ref="P4:Q4"/>
    <mergeCell ref="N1:O1"/>
    <mergeCell ref="N2:O2"/>
    <mergeCell ref="N3:O3"/>
    <mergeCell ref="N4:O4"/>
    <mergeCell ref="P5:Q5"/>
    <mergeCell ref="Z5:AA5"/>
    <mergeCell ref="V2:W2"/>
    <mergeCell ref="V3:W3"/>
    <mergeCell ref="V4:W4"/>
    <mergeCell ref="V5:W5"/>
    <mergeCell ref="Z2:AA2"/>
    <mergeCell ref="Z3:AA3"/>
    <mergeCell ref="Z4:AA4"/>
    <mergeCell ref="Z1:AA1"/>
    <mergeCell ref="V1:W1"/>
    <mergeCell ref="L1:M1"/>
    <mergeCell ref="J1:K1"/>
    <mergeCell ref="R1:S1"/>
    <mergeCell ref="T1:U1"/>
    <mergeCell ref="L2:M2"/>
    <mergeCell ref="L3:M3"/>
    <mergeCell ref="X2:Y2"/>
    <mergeCell ref="X3:Y3"/>
    <mergeCell ref="H1:I1"/>
    <mergeCell ref="F1:G1"/>
    <mergeCell ref="H4:I4"/>
    <mergeCell ref="H5:I5"/>
    <mergeCell ref="J2:K2"/>
    <mergeCell ref="J3:K3"/>
    <mergeCell ref="J4:K4"/>
    <mergeCell ref="H3:I3"/>
    <mergeCell ref="J5:K5"/>
    <mergeCell ref="AB1:AB6"/>
    <mergeCell ref="B2:C5"/>
    <mergeCell ref="A2:A5"/>
    <mergeCell ref="F2:G2"/>
    <mergeCell ref="F3:G3"/>
    <mergeCell ref="F4:G4"/>
    <mergeCell ref="F5:G5"/>
    <mergeCell ref="D1:D6"/>
    <mergeCell ref="H2:I2"/>
    <mergeCell ref="X1:Y1"/>
    <mergeCell ref="L4:M4"/>
    <mergeCell ref="R5:S5"/>
    <mergeCell ref="T5:U5"/>
    <mergeCell ref="R2:S2"/>
    <mergeCell ref="T2:U2"/>
    <mergeCell ref="R3:S3"/>
    <mergeCell ref="T3:U3"/>
    <mergeCell ref="R4:S4"/>
    <mergeCell ref="T4:U4"/>
    <mergeCell ref="L5:M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3"/>
  <rowBreaks count="4" manualBreakCount="4">
    <brk id="12" max="255" man="1"/>
    <brk id="30" max="255" man="1"/>
    <brk id="55" max="255" man="1"/>
    <brk id="76" max="255" man="1"/>
  </rowBreaks>
  <ignoredErrors>
    <ignoredError sqref="K90 M90 O9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showZero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2" sqref="C22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55" customWidth="1"/>
    <col min="5" max="5" width="4.7109375" style="19" customWidth="1"/>
    <col min="6" max="27" width="3.8515625" style="19" customWidth="1"/>
    <col min="28" max="28" width="3.00390625" style="71" customWidth="1"/>
    <col min="29" max="29" width="0" style="72" hidden="1" customWidth="1"/>
    <col min="30" max="30" width="7.421875" style="71" customWidth="1"/>
    <col min="31" max="31" width="5.28125" style="19" customWidth="1"/>
    <col min="32" max="32" width="4.7109375" style="0" customWidth="1"/>
  </cols>
  <sheetData>
    <row r="1" spans="1:28" ht="104.25" customHeight="1">
      <c r="A1" s="9"/>
      <c r="B1" s="1" t="s">
        <v>0</v>
      </c>
      <c r="C1" s="1" t="s">
        <v>1</v>
      </c>
      <c r="D1" s="154" t="s">
        <v>21</v>
      </c>
      <c r="E1" s="35"/>
      <c r="F1" s="166" t="s">
        <v>84</v>
      </c>
      <c r="G1" s="167"/>
      <c r="H1" s="166" t="s">
        <v>85</v>
      </c>
      <c r="I1" s="167"/>
      <c r="J1" s="166" t="s">
        <v>86</v>
      </c>
      <c r="K1" s="167"/>
      <c r="L1" s="166" t="s">
        <v>87</v>
      </c>
      <c r="M1" s="167"/>
      <c r="N1" s="166" t="s">
        <v>88</v>
      </c>
      <c r="O1" s="167"/>
      <c r="P1" s="166" t="s">
        <v>89</v>
      </c>
      <c r="Q1" s="167"/>
      <c r="R1" s="158" t="s">
        <v>90</v>
      </c>
      <c r="S1" s="159"/>
      <c r="T1" s="166" t="s">
        <v>91</v>
      </c>
      <c r="U1" s="167"/>
      <c r="V1" s="158" t="s">
        <v>126</v>
      </c>
      <c r="W1" s="159"/>
      <c r="X1" s="158" t="s">
        <v>127</v>
      </c>
      <c r="Y1" s="159"/>
      <c r="Z1" s="158" t="s">
        <v>94</v>
      </c>
      <c r="AA1" s="159"/>
      <c r="AB1" s="142" t="s">
        <v>22</v>
      </c>
    </row>
    <row r="2" spans="1:28" ht="12.75" customHeight="1">
      <c r="A2" s="151"/>
      <c r="B2" s="145" t="s">
        <v>107</v>
      </c>
      <c r="C2" s="146"/>
      <c r="D2" s="155"/>
      <c r="E2" s="4">
        <v>13</v>
      </c>
      <c r="F2" s="135">
        <v>6.6</v>
      </c>
      <c r="G2" s="136"/>
      <c r="H2" s="156"/>
      <c r="I2" s="157"/>
      <c r="J2" s="160"/>
      <c r="K2" s="161"/>
      <c r="L2" s="160"/>
      <c r="M2" s="161"/>
      <c r="N2" s="160"/>
      <c r="O2" s="161"/>
      <c r="P2" s="135">
        <v>10</v>
      </c>
      <c r="Q2" s="136"/>
      <c r="R2" s="135">
        <v>13</v>
      </c>
      <c r="S2" s="136"/>
      <c r="T2" s="138">
        <v>10.8</v>
      </c>
      <c r="U2" s="139"/>
      <c r="V2" s="164">
        <v>11</v>
      </c>
      <c r="W2" s="165"/>
      <c r="X2" s="164">
        <v>12</v>
      </c>
      <c r="Y2" s="165"/>
      <c r="Z2" s="170">
        <v>11.4</v>
      </c>
      <c r="AA2" s="139"/>
      <c r="AB2" s="143"/>
    </row>
    <row r="3" spans="1:28" ht="12.75" customHeight="1">
      <c r="A3" s="151"/>
      <c r="B3" s="147"/>
      <c r="C3" s="148"/>
      <c r="D3" s="155"/>
      <c r="E3" s="5">
        <v>15</v>
      </c>
      <c r="F3" s="140">
        <v>10.6</v>
      </c>
      <c r="G3" s="141"/>
      <c r="H3" s="135">
        <v>13</v>
      </c>
      <c r="I3" s="136"/>
      <c r="J3" s="133">
        <v>35.2</v>
      </c>
      <c r="K3" s="134"/>
      <c r="L3" s="162"/>
      <c r="M3" s="163"/>
      <c r="N3" s="162"/>
      <c r="O3" s="163"/>
      <c r="P3" s="135">
        <v>18</v>
      </c>
      <c r="Q3" s="136"/>
      <c r="R3" s="135">
        <v>17</v>
      </c>
      <c r="S3" s="136"/>
      <c r="T3" s="137">
        <v>37.8</v>
      </c>
      <c r="U3" s="134"/>
      <c r="V3" s="135">
        <v>11</v>
      </c>
      <c r="W3" s="136"/>
      <c r="X3" s="135">
        <v>20</v>
      </c>
      <c r="Y3" s="136"/>
      <c r="Z3" s="133">
        <v>34.2</v>
      </c>
      <c r="AA3" s="134"/>
      <c r="AB3" s="143"/>
    </row>
    <row r="4" spans="1:28" ht="12.75" customHeight="1">
      <c r="A4" s="151"/>
      <c r="B4" s="147"/>
      <c r="C4" s="148"/>
      <c r="D4" s="155"/>
      <c r="E4" s="5">
        <v>17</v>
      </c>
      <c r="F4" s="140">
        <v>15.4</v>
      </c>
      <c r="G4" s="141"/>
      <c r="H4" s="135">
        <v>13</v>
      </c>
      <c r="I4" s="136"/>
      <c r="J4" s="133">
        <v>70.4</v>
      </c>
      <c r="K4" s="134"/>
      <c r="L4" s="133">
        <v>6</v>
      </c>
      <c r="M4" s="134"/>
      <c r="N4" s="133">
        <v>23</v>
      </c>
      <c r="O4" s="134"/>
      <c r="P4" s="135">
        <v>18</v>
      </c>
      <c r="Q4" s="136"/>
      <c r="R4" s="135">
        <v>27.2</v>
      </c>
      <c r="S4" s="136"/>
      <c r="T4" s="137">
        <v>55.8</v>
      </c>
      <c r="U4" s="134"/>
      <c r="V4" s="135">
        <v>17.8</v>
      </c>
      <c r="W4" s="136"/>
      <c r="X4" s="135">
        <v>20</v>
      </c>
      <c r="Y4" s="136"/>
      <c r="Z4" s="133">
        <v>68.4</v>
      </c>
      <c r="AA4" s="134"/>
      <c r="AB4" s="143"/>
    </row>
    <row r="5" spans="1:28" ht="12.75" customHeight="1">
      <c r="A5" s="151"/>
      <c r="B5" s="149"/>
      <c r="C5" s="150"/>
      <c r="D5" s="155"/>
      <c r="E5" s="8" t="s">
        <v>2</v>
      </c>
      <c r="F5" s="152"/>
      <c r="G5" s="153"/>
      <c r="H5" s="135">
        <v>13</v>
      </c>
      <c r="I5" s="136"/>
      <c r="J5" s="140">
        <v>105.6</v>
      </c>
      <c r="K5" s="141"/>
      <c r="L5" s="140">
        <v>6</v>
      </c>
      <c r="M5" s="141"/>
      <c r="N5" s="140">
        <v>23</v>
      </c>
      <c r="O5" s="141"/>
      <c r="P5" s="135">
        <v>23</v>
      </c>
      <c r="Q5" s="136"/>
      <c r="R5" s="135">
        <v>34</v>
      </c>
      <c r="S5" s="136"/>
      <c r="T5" s="137">
        <v>81</v>
      </c>
      <c r="U5" s="134"/>
      <c r="V5" s="168">
        <v>17.8</v>
      </c>
      <c r="W5" s="169"/>
      <c r="X5" s="168">
        <v>40</v>
      </c>
      <c r="Y5" s="169"/>
      <c r="Z5" s="140">
        <v>114</v>
      </c>
      <c r="AA5" s="141"/>
      <c r="AB5" s="143"/>
    </row>
    <row r="6" spans="1:28" ht="34.5" customHeight="1">
      <c r="A6" s="90"/>
      <c r="B6" s="91" t="s">
        <v>14</v>
      </c>
      <c r="C6" s="92"/>
      <c r="D6" s="155"/>
      <c r="E6" s="93"/>
      <c r="F6" s="94" t="s">
        <v>3</v>
      </c>
      <c r="G6" s="95" t="s">
        <v>4</v>
      </c>
      <c r="H6" s="94" t="s">
        <v>3</v>
      </c>
      <c r="I6" s="95" t="s">
        <v>4</v>
      </c>
      <c r="J6" s="94" t="s">
        <v>3</v>
      </c>
      <c r="K6" s="95" t="s">
        <v>4</v>
      </c>
      <c r="L6" s="94" t="s">
        <v>3</v>
      </c>
      <c r="M6" s="95" t="s">
        <v>4</v>
      </c>
      <c r="N6" s="94" t="s">
        <v>3</v>
      </c>
      <c r="O6" s="95" t="s">
        <v>4</v>
      </c>
      <c r="P6" s="94" t="s">
        <v>3</v>
      </c>
      <c r="Q6" s="95" t="s">
        <v>4</v>
      </c>
      <c r="R6" s="94" t="s">
        <v>3</v>
      </c>
      <c r="S6" s="95" t="s">
        <v>4</v>
      </c>
      <c r="T6" s="94" t="s">
        <v>3</v>
      </c>
      <c r="U6" s="95" t="s">
        <v>4</v>
      </c>
      <c r="V6" s="94" t="s">
        <v>3</v>
      </c>
      <c r="W6" s="95" t="s">
        <v>4</v>
      </c>
      <c r="X6" s="94" t="s">
        <v>3</v>
      </c>
      <c r="Y6" s="95" t="s">
        <v>4</v>
      </c>
      <c r="Z6" s="94" t="s">
        <v>3</v>
      </c>
      <c r="AA6" s="95" t="s">
        <v>4</v>
      </c>
      <c r="AB6" s="144"/>
    </row>
    <row r="7" spans="1:28" ht="12.75">
      <c r="A7" s="3" t="s">
        <v>5</v>
      </c>
      <c r="B7" s="96" t="s">
        <v>115</v>
      </c>
      <c r="C7" s="6" t="s">
        <v>46</v>
      </c>
      <c r="D7" s="97">
        <f aca="true" t="shared" si="0" ref="D7:D12">COUNTIF(F7:AA7,"*)")</f>
        <v>1</v>
      </c>
      <c r="E7" s="114">
        <f aca="true" t="shared" si="1" ref="E7:E12">SUM(G7+I7+K7+M7+O7+Q7+S7+U7+W7+Y7+AA7)</f>
        <v>45</v>
      </c>
      <c r="F7" s="98">
        <v>2</v>
      </c>
      <c r="G7" s="61">
        <v>3</v>
      </c>
      <c r="H7" s="98" t="s">
        <v>110</v>
      </c>
      <c r="I7" s="61"/>
      <c r="J7" s="98" t="s">
        <v>110</v>
      </c>
      <c r="K7" s="61"/>
      <c r="L7" s="98" t="s">
        <v>110</v>
      </c>
      <c r="M7" s="61"/>
      <c r="N7" s="98" t="s">
        <v>110</v>
      </c>
      <c r="O7" s="61"/>
      <c r="P7" s="98">
        <v>1</v>
      </c>
      <c r="Q7" s="61">
        <v>8</v>
      </c>
      <c r="R7" s="98">
        <v>1</v>
      </c>
      <c r="S7" s="61">
        <v>5</v>
      </c>
      <c r="T7" s="98">
        <v>3</v>
      </c>
      <c r="U7" s="61">
        <v>4</v>
      </c>
      <c r="V7" s="98">
        <v>2</v>
      </c>
      <c r="W7" s="61">
        <v>18</v>
      </c>
      <c r="X7" s="98" t="s">
        <v>137</v>
      </c>
      <c r="Y7" s="61"/>
      <c r="Z7" s="98">
        <v>4</v>
      </c>
      <c r="AA7" s="61">
        <v>7</v>
      </c>
      <c r="AB7" s="99">
        <v>3</v>
      </c>
    </row>
    <row r="8" spans="1:28" ht="12.75">
      <c r="A8" s="3" t="s">
        <v>6</v>
      </c>
      <c r="B8" s="26" t="s">
        <v>116</v>
      </c>
      <c r="C8" s="6" t="s">
        <v>56</v>
      </c>
      <c r="D8" s="49">
        <f t="shared" si="0"/>
        <v>1</v>
      </c>
      <c r="E8" s="114">
        <f t="shared" si="1"/>
        <v>3</v>
      </c>
      <c r="F8" s="15" t="s">
        <v>109</v>
      </c>
      <c r="G8" s="16"/>
      <c r="H8" s="15" t="s">
        <v>110</v>
      </c>
      <c r="I8" s="16"/>
      <c r="J8" s="15" t="s">
        <v>110</v>
      </c>
      <c r="K8" s="16"/>
      <c r="L8" s="15" t="s">
        <v>110</v>
      </c>
      <c r="M8" s="16"/>
      <c r="N8" s="15" t="s">
        <v>110</v>
      </c>
      <c r="O8" s="16"/>
      <c r="P8" s="15">
        <v>5</v>
      </c>
      <c r="Q8" s="16">
        <v>2</v>
      </c>
      <c r="R8" s="15">
        <v>7</v>
      </c>
      <c r="S8" s="16"/>
      <c r="T8" s="15">
        <v>8</v>
      </c>
      <c r="U8" s="16">
        <v>1</v>
      </c>
      <c r="V8" s="15" t="s">
        <v>110</v>
      </c>
      <c r="W8" s="16"/>
      <c r="X8" s="15" t="s">
        <v>110</v>
      </c>
      <c r="Y8" s="16"/>
      <c r="Z8" s="15" t="s">
        <v>110</v>
      </c>
      <c r="AA8" s="16"/>
      <c r="AB8" s="67">
        <f>AD8+AE8</f>
        <v>0</v>
      </c>
    </row>
    <row r="9" spans="1:28" ht="12.75">
      <c r="A9" s="3" t="s">
        <v>7</v>
      </c>
      <c r="B9" s="6" t="s">
        <v>117</v>
      </c>
      <c r="C9" s="6" t="s">
        <v>56</v>
      </c>
      <c r="D9" s="49">
        <f t="shared" si="0"/>
        <v>1</v>
      </c>
      <c r="E9" s="114">
        <f t="shared" si="1"/>
        <v>1</v>
      </c>
      <c r="F9" s="15" t="s">
        <v>109</v>
      </c>
      <c r="G9" s="16"/>
      <c r="H9" s="15" t="s">
        <v>110</v>
      </c>
      <c r="I9" s="16"/>
      <c r="J9" s="14" t="s">
        <v>110</v>
      </c>
      <c r="K9" s="16"/>
      <c r="L9" s="15" t="s">
        <v>110</v>
      </c>
      <c r="M9" s="16"/>
      <c r="N9" s="15" t="s">
        <v>110</v>
      </c>
      <c r="O9" s="16"/>
      <c r="P9" s="15">
        <v>7</v>
      </c>
      <c r="Q9" s="16">
        <v>1</v>
      </c>
      <c r="R9" s="15">
        <v>6</v>
      </c>
      <c r="S9" s="16"/>
      <c r="T9" s="15">
        <v>11</v>
      </c>
      <c r="U9" s="16"/>
      <c r="V9" s="15" t="s">
        <v>110</v>
      </c>
      <c r="W9" s="16"/>
      <c r="X9" s="15" t="s">
        <v>110</v>
      </c>
      <c r="Y9" s="16"/>
      <c r="Z9" s="15" t="s">
        <v>110</v>
      </c>
      <c r="AA9" s="16"/>
      <c r="AB9" s="67">
        <f>AD9+AE9</f>
        <v>0</v>
      </c>
    </row>
    <row r="10" spans="1:28" ht="12.75">
      <c r="A10" s="3" t="s">
        <v>8</v>
      </c>
      <c r="B10" s="6"/>
      <c r="C10" s="33"/>
      <c r="D10" s="49">
        <f t="shared" si="0"/>
        <v>0</v>
      </c>
      <c r="E10" s="114">
        <f t="shared" si="1"/>
        <v>0</v>
      </c>
      <c r="F10" s="15"/>
      <c r="G10" s="16"/>
      <c r="H10" s="15"/>
      <c r="I10" s="16"/>
      <c r="J10" s="14"/>
      <c r="K10" s="16"/>
      <c r="L10" s="14"/>
      <c r="M10" s="16"/>
      <c r="N10" s="15"/>
      <c r="O10" s="16"/>
      <c r="P10" s="15"/>
      <c r="Q10" s="16"/>
      <c r="R10" s="15"/>
      <c r="S10" s="16"/>
      <c r="T10" s="15"/>
      <c r="U10" s="16"/>
      <c r="V10" s="15"/>
      <c r="W10" s="16"/>
      <c r="X10" s="15"/>
      <c r="Y10" s="16"/>
      <c r="Z10" s="15"/>
      <c r="AA10" s="16"/>
      <c r="AB10" s="67"/>
    </row>
    <row r="11" spans="1:28" ht="12.75">
      <c r="A11" s="3" t="s">
        <v>9</v>
      </c>
      <c r="B11" s="6"/>
      <c r="C11" s="6"/>
      <c r="D11" s="49">
        <f t="shared" si="0"/>
        <v>0</v>
      </c>
      <c r="E11" s="114">
        <f t="shared" si="1"/>
        <v>0</v>
      </c>
      <c r="F11" s="15"/>
      <c r="G11" s="16"/>
      <c r="H11" s="15"/>
      <c r="I11" s="16"/>
      <c r="J11" s="14"/>
      <c r="K11" s="16"/>
      <c r="L11" s="14"/>
      <c r="M11" s="16"/>
      <c r="N11" s="15"/>
      <c r="O11" s="16"/>
      <c r="P11" s="15"/>
      <c r="Q11" s="16"/>
      <c r="R11" s="15"/>
      <c r="S11" s="16"/>
      <c r="T11" s="15"/>
      <c r="U11" s="16"/>
      <c r="V11" s="15"/>
      <c r="W11" s="16"/>
      <c r="X11" s="15"/>
      <c r="Y11" s="16"/>
      <c r="Z11" s="15"/>
      <c r="AA11" s="16"/>
      <c r="AB11" s="67">
        <f>AD11+AE11</f>
        <v>0</v>
      </c>
    </row>
    <row r="12" spans="1:28" ht="12.75">
      <c r="A12" s="3"/>
      <c r="B12" s="7"/>
      <c r="C12" s="7"/>
      <c r="D12" s="65">
        <f t="shared" si="0"/>
        <v>0</v>
      </c>
      <c r="E12" s="42">
        <f t="shared" si="1"/>
        <v>0</v>
      </c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68">
        <f>AD12+AE12</f>
        <v>0</v>
      </c>
    </row>
  </sheetData>
  <sheetProtection/>
  <mergeCells count="59">
    <mergeCell ref="Z5:AA5"/>
    <mergeCell ref="N5:O5"/>
    <mergeCell ref="P5:Q5"/>
    <mergeCell ref="R5:S5"/>
    <mergeCell ref="T5:U5"/>
    <mergeCell ref="V5:W5"/>
    <mergeCell ref="X5:Y5"/>
    <mergeCell ref="P4:Q4"/>
    <mergeCell ref="R4:S4"/>
    <mergeCell ref="T4:U4"/>
    <mergeCell ref="V4:W4"/>
    <mergeCell ref="X4:Y4"/>
    <mergeCell ref="Z4:AA4"/>
    <mergeCell ref="R3:S3"/>
    <mergeCell ref="T3:U3"/>
    <mergeCell ref="V3:W3"/>
    <mergeCell ref="X3:Y3"/>
    <mergeCell ref="Z3:AA3"/>
    <mergeCell ref="F4:G4"/>
    <mergeCell ref="H4:I4"/>
    <mergeCell ref="J4:K4"/>
    <mergeCell ref="L4:M4"/>
    <mergeCell ref="N4:O4"/>
    <mergeCell ref="T2:U2"/>
    <mergeCell ref="V2:W2"/>
    <mergeCell ref="X2:Y2"/>
    <mergeCell ref="Z2:AA2"/>
    <mergeCell ref="F3:G3"/>
    <mergeCell ref="H3:I3"/>
    <mergeCell ref="J3:K3"/>
    <mergeCell ref="L3:M3"/>
    <mergeCell ref="N3:O3"/>
    <mergeCell ref="P3:Q3"/>
    <mergeCell ref="AB1:AB6"/>
    <mergeCell ref="A2:A5"/>
    <mergeCell ref="B2:C5"/>
    <mergeCell ref="F2:G2"/>
    <mergeCell ref="H2:I2"/>
    <mergeCell ref="J2:K2"/>
    <mergeCell ref="L2:M2"/>
    <mergeCell ref="N2:O2"/>
    <mergeCell ref="P2:Q2"/>
    <mergeCell ref="R2:S2"/>
    <mergeCell ref="P1:Q1"/>
    <mergeCell ref="R1:S1"/>
    <mergeCell ref="T1:U1"/>
    <mergeCell ref="V1:W1"/>
    <mergeCell ref="X1:Y1"/>
    <mergeCell ref="Z1:AA1"/>
    <mergeCell ref="D1:D6"/>
    <mergeCell ref="F1:G1"/>
    <mergeCell ref="H1:I1"/>
    <mergeCell ref="J1:K1"/>
    <mergeCell ref="L1:M1"/>
    <mergeCell ref="N1:O1"/>
    <mergeCell ref="F5:G5"/>
    <mergeCell ref="H5:I5"/>
    <mergeCell ref="J5:K5"/>
    <mergeCell ref="L5:M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3" sqref="A13:C13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55" customWidth="1"/>
    <col min="5" max="5" width="4.7109375" style="19" customWidth="1"/>
    <col min="6" max="27" width="3.8515625" style="19" customWidth="1"/>
    <col min="28" max="28" width="3.00390625" style="71" customWidth="1"/>
    <col min="29" max="29" width="0" style="72" hidden="1" customWidth="1"/>
    <col min="30" max="30" width="7.421875" style="71" customWidth="1"/>
    <col min="31" max="31" width="5.28125" style="19" customWidth="1"/>
    <col min="32" max="32" width="4.7109375" style="0" customWidth="1"/>
  </cols>
  <sheetData>
    <row r="1" spans="1:28" ht="104.25" customHeight="1">
      <c r="A1" s="9"/>
      <c r="B1" s="1" t="s">
        <v>0</v>
      </c>
      <c r="C1" s="1" t="s">
        <v>1</v>
      </c>
      <c r="D1" s="154" t="s">
        <v>21</v>
      </c>
      <c r="E1" s="35"/>
      <c r="F1" s="166" t="s">
        <v>84</v>
      </c>
      <c r="G1" s="167"/>
      <c r="H1" s="166" t="s">
        <v>85</v>
      </c>
      <c r="I1" s="167"/>
      <c r="J1" s="166" t="s">
        <v>86</v>
      </c>
      <c r="K1" s="167"/>
      <c r="L1" s="166" t="s">
        <v>87</v>
      </c>
      <c r="M1" s="167"/>
      <c r="N1" s="166" t="s">
        <v>88</v>
      </c>
      <c r="O1" s="167"/>
      <c r="P1" s="166" t="s">
        <v>89</v>
      </c>
      <c r="Q1" s="167"/>
      <c r="R1" s="158" t="s">
        <v>90</v>
      </c>
      <c r="S1" s="159"/>
      <c r="T1" s="166" t="s">
        <v>91</v>
      </c>
      <c r="U1" s="167"/>
      <c r="V1" s="158" t="s">
        <v>126</v>
      </c>
      <c r="W1" s="159"/>
      <c r="X1" s="158" t="s">
        <v>127</v>
      </c>
      <c r="Y1" s="159"/>
      <c r="Z1" s="158" t="s">
        <v>94</v>
      </c>
      <c r="AA1" s="159"/>
      <c r="AB1" s="142" t="s">
        <v>22</v>
      </c>
    </row>
    <row r="2" spans="1:28" ht="12.75" customHeight="1">
      <c r="A2" s="151"/>
      <c r="B2" s="145" t="s">
        <v>107</v>
      </c>
      <c r="C2" s="146"/>
      <c r="D2" s="155"/>
      <c r="E2" s="4">
        <v>13</v>
      </c>
      <c r="F2" s="135">
        <v>6.6</v>
      </c>
      <c r="G2" s="136"/>
      <c r="H2" s="156"/>
      <c r="I2" s="157"/>
      <c r="J2" s="160"/>
      <c r="K2" s="161"/>
      <c r="L2" s="160"/>
      <c r="M2" s="161"/>
      <c r="N2" s="160"/>
      <c r="O2" s="161"/>
      <c r="P2" s="135">
        <v>10</v>
      </c>
      <c r="Q2" s="136"/>
      <c r="R2" s="135">
        <v>13</v>
      </c>
      <c r="S2" s="136"/>
      <c r="T2" s="138">
        <v>10.8</v>
      </c>
      <c r="U2" s="139"/>
      <c r="V2" s="164">
        <v>11</v>
      </c>
      <c r="W2" s="165"/>
      <c r="X2" s="164">
        <v>12</v>
      </c>
      <c r="Y2" s="165"/>
      <c r="Z2" s="170">
        <v>11.4</v>
      </c>
      <c r="AA2" s="139"/>
      <c r="AB2" s="143"/>
    </row>
    <row r="3" spans="1:28" ht="12.75" customHeight="1">
      <c r="A3" s="151"/>
      <c r="B3" s="147"/>
      <c r="C3" s="148"/>
      <c r="D3" s="155"/>
      <c r="E3" s="5">
        <v>15</v>
      </c>
      <c r="F3" s="140">
        <v>10.6</v>
      </c>
      <c r="G3" s="141"/>
      <c r="H3" s="135">
        <v>13</v>
      </c>
      <c r="I3" s="136"/>
      <c r="J3" s="133">
        <v>35.2</v>
      </c>
      <c r="K3" s="134"/>
      <c r="L3" s="162"/>
      <c r="M3" s="163"/>
      <c r="N3" s="162"/>
      <c r="O3" s="163"/>
      <c r="P3" s="135">
        <v>18</v>
      </c>
      <c r="Q3" s="136"/>
      <c r="R3" s="135">
        <v>17</v>
      </c>
      <c r="S3" s="136"/>
      <c r="T3" s="137">
        <v>37.8</v>
      </c>
      <c r="U3" s="134"/>
      <c r="V3" s="135">
        <v>11</v>
      </c>
      <c r="W3" s="136"/>
      <c r="X3" s="135">
        <v>20</v>
      </c>
      <c r="Y3" s="136"/>
      <c r="Z3" s="133">
        <v>34.2</v>
      </c>
      <c r="AA3" s="134"/>
      <c r="AB3" s="143"/>
    </row>
    <row r="4" spans="1:28" ht="12.75" customHeight="1">
      <c r="A4" s="151"/>
      <c r="B4" s="147"/>
      <c r="C4" s="148"/>
      <c r="D4" s="155"/>
      <c r="E4" s="5">
        <v>17</v>
      </c>
      <c r="F4" s="140">
        <v>15.4</v>
      </c>
      <c r="G4" s="141"/>
      <c r="H4" s="135">
        <v>13</v>
      </c>
      <c r="I4" s="136"/>
      <c r="J4" s="133">
        <v>70.4</v>
      </c>
      <c r="K4" s="134"/>
      <c r="L4" s="133">
        <v>6</v>
      </c>
      <c r="M4" s="134"/>
      <c r="N4" s="133">
        <v>23</v>
      </c>
      <c r="O4" s="134"/>
      <c r="P4" s="135">
        <v>18</v>
      </c>
      <c r="Q4" s="136"/>
      <c r="R4" s="135">
        <v>27.2</v>
      </c>
      <c r="S4" s="136"/>
      <c r="T4" s="137">
        <v>55.8</v>
      </c>
      <c r="U4" s="134"/>
      <c r="V4" s="135">
        <v>17.8</v>
      </c>
      <c r="W4" s="136"/>
      <c r="X4" s="135">
        <v>20</v>
      </c>
      <c r="Y4" s="136"/>
      <c r="Z4" s="133">
        <v>68.4</v>
      </c>
      <c r="AA4" s="134"/>
      <c r="AB4" s="143"/>
    </row>
    <row r="5" spans="1:28" ht="12.75" customHeight="1">
      <c r="A5" s="151"/>
      <c r="B5" s="149"/>
      <c r="C5" s="150"/>
      <c r="D5" s="155"/>
      <c r="E5" s="8" t="s">
        <v>2</v>
      </c>
      <c r="F5" s="152"/>
      <c r="G5" s="153"/>
      <c r="H5" s="135">
        <v>13</v>
      </c>
      <c r="I5" s="136"/>
      <c r="J5" s="140">
        <v>105.6</v>
      </c>
      <c r="K5" s="141"/>
      <c r="L5" s="140">
        <v>6</v>
      </c>
      <c r="M5" s="141"/>
      <c r="N5" s="140">
        <v>23</v>
      </c>
      <c r="O5" s="141"/>
      <c r="P5" s="135">
        <v>23</v>
      </c>
      <c r="Q5" s="136"/>
      <c r="R5" s="135">
        <v>34</v>
      </c>
      <c r="S5" s="136"/>
      <c r="T5" s="137">
        <v>81</v>
      </c>
      <c r="U5" s="134"/>
      <c r="V5" s="168">
        <v>17.8</v>
      </c>
      <c r="W5" s="169"/>
      <c r="X5" s="168">
        <v>40</v>
      </c>
      <c r="Y5" s="169"/>
      <c r="Z5" s="140">
        <v>114</v>
      </c>
      <c r="AA5" s="141"/>
      <c r="AB5" s="143"/>
    </row>
    <row r="6" spans="1:31" s="72" customFormat="1" ht="29.25">
      <c r="A6" s="2"/>
      <c r="B6" s="10" t="s">
        <v>15</v>
      </c>
      <c r="C6" s="11"/>
      <c r="D6" s="50">
        <f>COUNTIF(F6:AA6,"*)")</f>
        <v>0</v>
      </c>
      <c r="E6" s="23"/>
      <c r="F6" s="12" t="s">
        <v>3</v>
      </c>
      <c r="G6" s="13" t="s">
        <v>4</v>
      </c>
      <c r="H6" s="12" t="s">
        <v>3</v>
      </c>
      <c r="I6" s="13" t="s">
        <v>4</v>
      </c>
      <c r="J6" s="12" t="s">
        <v>3</v>
      </c>
      <c r="K6" s="13" t="s">
        <v>4</v>
      </c>
      <c r="L6" s="12" t="s">
        <v>3</v>
      </c>
      <c r="M6" s="13" t="s">
        <v>4</v>
      </c>
      <c r="N6" s="12" t="s">
        <v>3</v>
      </c>
      <c r="O6" s="13" t="s">
        <v>4</v>
      </c>
      <c r="P6" s="12" t="s">
        <v>3</v>
      </c>
      <c r="Q6" s="13" t="s">
        <v>4</v>
      </c>
      <c r="R6" s="12" t="s">
        <v>3</v>
      </c>
      <c r="S6" s="13" t="s">
        <v>4</v>
      </c>
      <c r="T6" s="12" t="s">
        <v>3</v>
      </c>
      <c r="U6" s="13" t="s">
        <v>4</v>
      </c>
      <c r="V6" s="12" t="s">
        <v>3</v>
      </c>
      <c r="W6" s="13" t="s">
        <v>4</v>
      </c>
      <c r="X6" s="12" t="s">
        <v>3</v>
      </c>
      <c r="Y6" s="13" t="s">
        <v>4</v>
      </c>
      <c r="Z6" s="12" t="s">
        <v>3</v>
      </c>
      <c r="AA6" s="13" t="s">
        <v>4</v>
      </c>
      <c r="AB6" s="81">
        <f>AD6+AE6</f>
        <v>0</v>
      </c>
      <c r="AD6" s="71"/>
      <c r="AE6" s="19"/>
    </row>
    <row r="7" spans="1:31" s="72" customFormat="1" ht="12.75">
      <c r="A7" s="3" t="s">
        <v>5</v>
      </c>
      <c r="B7" s="96" t="s">
        <v>97</v>
      </c>
      <c r="C7" s="6" t="s">
        <v>98</v>
      </c>
      <c r="D7" s="97">
        <f aca="true" t="shared" si="0" ref="D7:D14">COUNTIF(F7:AA7,"*)")</f>
        <v>2</v>
      </c>
      <c r="E7" s="113">
        <f aca="true" t="shared" si="1" ref="E7:E16">SUM(G7+I7+K7+M7+O7+Q7+S7+U7+W7+Y7+AA7)</f>
        <v>89</v>
      </c>
      <c r="F7" s="98">
        <v>2</v>
      </c>
      <c r="G7" s="61">
        <v>10</v>
      </c>
      <c r="H7" s="98">
        <v>3</v>
      </c>
      <c r="I7" s="61">
        <v>8</v>
      </c>
      <c r="J7" s="98">
        <v>3</v>
      </c>
      <c r="K7" s="61">
        <v>11</v>
      </c>
      <c r="L7" s="98" t="s">
        <v>110</v>
      </c>
      <c r="M7" s="61"/>
      <c r="N7" s="98" t="s">
        <v>110</v>
      </c>
      <c r="O7" s="61"/>
      <c r="P7" s="98">
        <v>2</v>
      </c>
      <c r="Q7" s="61">
        <v>10</v>
      </c>
      <c r="R7" s="98">
        <v>1</v>
      </c>
      <c r="S7" s="61">
        <v>15</v>
      </c>
      <c r="T7" s="98" t="s">
        <v>109</v>
      </c>
      <c r="U7" s="61"/>
      <c r="V7" s="98">
        <v>1</v>
      </c>
      <c r="W7" s="61">
        <v>20</v>
      </c>
      <c r="X7" s="98" t="s">
        <v>135</v>
      </c>
      <c r="Y7" s="61"/>
      <c r="Z7" s="98">
        <v>4</v>
      </c>
      <c r="AA7" s="61">
        <v>15</v>
      </c>
      <c r="AB7" s="99"/>
      <c r="AD7" s="71"/>
      <c r="AE7" s="19"/>
    </row>
    <row r="8" spans="1:31" s="72" customFormat="1" ht="12.75">
      <c r="A8" s="3" t="s">
        <v>6</v>
      </c>
      <c r="B8" s="6" t="s">
        <v>102</v>
      </c>
      <c r="C8" s="6" t="s">
        <v>46</v>
      </c>
      <c r="D8" s="49">
        <f t="shared" si="0"/>
        <v>2</v>
      </c>
      <c r="E8" s="114">
        <f t="shared" si="1"/>
        <v>74</v>
      </c>
      <c r="F8" s="15">
        <v>3</v>
      </c>
      <c r="G8" s="16">
        <v>8</v>
      </c>
      <c r="H8" s="15" t="s">
        <v>109</v>
      </c>
      <c r="I8" s="16"/>
      <c r="J8" s="15" t="s">
        <v>136</v>
      </c>
      <c r="K8" s="16"/>
      <c r="L8" s="15" t="s">
        <v>110</v>
      </c>
      <c r="M8" s="16"/>
      <c r="N8" s="14" t="s">
        <v>110</v>
      </c>
      <c r="O8" s="16"/>
      <c r="P8" s="15">
        <v>3</v>
      </c>
      <c r="Q8" s="16">
        <v>8</v>
      </c>
      <c r="R8" s="14">
        <v>4</v>
      </c>
      <c r="S8" s="16">
        <v>10</v>
      </c>
      <c r="T8" s="15">
        <v>3</v>
      </c>
      <c r="U8" s="16">
        <v>16</v>
      </c>
      <c r="V8" s="14">
        <v>6</v>
      </c>
      <c r="W8" s="16">
        <v>13</v>
      </c>
      <c r="X8" s="14">
        <v>8</v>
      </c>
      <c r="Y8" s="16">
        <v>11</v>
      </c>
      <c r="Z8" s="15">
        <v>11</v>
      </c>
      <c r="AA8" s="16">
        <v>8</v>
      </c>
      <c r="AB8" s="67"/>
      <c r="AD8" s="71"/>
      <c r="AE8" s="19"/>
    </row>
    <row r="9" spans="1:31" s="72" customFormat="1" ht="12.75">
      <c r="A9" s="3" t="s">
        <v>7</v>
      </c>
      <c r="B9" s="26" t="s">
        <v>43</v>
      </c>
      <c r="C9" s="33" t="s">
        <v>46</v>
      </c>
      <c r="D9" s="49">
        <f t="shared" si="0"/>
        <v>2</v>
      </c>
      <c r="E9" s="114">
        <f t="shared" si="1"/>
        <v>72</v>
      </c>
      <c r="F9" s="15">
        <v>1</v>
      </c>
      <c r="G9" s="16">
        <v>12</v>
      </c>
      <c r="H9" s="15">
        <v>4</v>
      </c>
      <c r="I9" s="16">
        <v>7</v>
      </c>
      <c r="J9" s="15">
        <v>7</v>
      </c>
      <c r="K9" s="16">
        <v>7</v>
      </c>
      <c r="L9" s="15" t="s">
        <v>110</v>
      </c>
      <c r="M9" s="16"/>
      <c r="N9" s="15" t="s">
        <v>110</v>
      </c>
      <c r="O9" s="16"/>
      <c r="P9" s="15">
        <v>5</v>
      </c>
      <c r="Q9" s="16">
        <v>6</v>
      </c>
      <c r="R9" s="14">
        <v>3</v>
      </c>
      <c r="S9" s="16">
        <v>11</v>
      </c>
      <c r="T9" s="15">
        <v>4</v>
      </c>
      <c r="U9" s="16">
        <v>15</v>
      </c>
      <c r="V9" s="14">
        <v>5</v>
      </c>
      <c r="W9" s="16">
        <v>14</v>
      </c>
      <c r="X9" s="14" t="s">
        <v>109</v>
      </c>
      <c r="Y9" s="16"/>
      <c r="Z9" s="15" t="s">
        <v>109</v>
      </c>
      <c r="AA9" s="16"/>
      <c r="AB9" s="67"/>
      <c r="AD9" s="71"/>
      <c r="AE9" s="19"/>
    </row>
    <row r="10" spans="1:31" s="72" customFormat="1" ht="12.75">
      <c r="A10" s="3" t="s">
        <v>8</v>
      </c>
      <c r="B10" s="6" t="s">
        <v>118</v>
      </c>
      <c r="C10" s="33" t="s">
        <v>67</v>
      </c>
      <c r="D10" s="49">
        <f t="shared" si="0"/>
        <v>2</v>
      </c>
      <c r="E10" s="114">
        <f t="shared" si="1"/>
        <v>10</v>
      </c>
      <c r="F10" s="15">
        <v>7</v>
      </c>
      <c r="G10" s="16">
        <v>4</v>
      </c>
      <c r="H10" s="14" t="s">
        <v>109</v>
      </c>
      <c r="I10" s="16"/>
      <c r="J10" s="15" t="s">
        <v>109</v>
      </c>
      <c r="K10" s="16"/>
      <c r="L10" s="15" t="s">
        <v>110</v>
      </c>
      <c r="M10" s="16"/>
      <c r="N10" s="15" t="s">
        <v>110</v>
      </c>
      <c r="O10" s="16"/>
      <c r="P10" s="15">
        <v>18</v>
      </c>
      <c r="Q10" s="16"/>
      <c r="R10" s="14">
        <v>8</v>
      </c>
      <c r="S10" s="16">
        <v>6</v>
      </c>
      <c r="T10" s="15">
        <v>21</v>
      </c>
      <c r="U10" s="16"/>
      <c r="V10" s="14" t="s">
        <v>110</v>
      </c>
      <c r="W10" s="16"/>
      <c r="X10" s="14">
        <v>34</v>
      </c>
      <c r="Y10" s="16"/>
      <c r="Z10" s="15">
        <v>29</v>
      </c>
      <c r="AA10" s="16"/>
      <c r="AB10" s="67">
        <f>AD10+AE10</f>
        <v>0</v>
      </c>
      <c r="AD10" s="71"/>
      <c r="AE10" s="19"/>
    </row>
    <row r="11" spans="1:31" s="72" customFormat="1" ht="12.75">
      <c r="A11" s="3" t="s">
        <v>9</v>
      </c>
      <c r="B11" s="6" t="s">
        <v>41</v>
      </c>
      <c r="C11" s="33" t="s">
        <v>46</v>
      </c>
      <c r="D11" s="49">
        <f t="shared" si="0"/>
        <v>2</v>
      </c>
      <c r="E11" s="114">
        <f t="shared" si="1"/>
        <v>7</v>
      </c>
      <c r="F11" s="15">
        <v>5</v>
      </c>
      <c r="G11" s="16">
        <v>6</v>
      </c>
      <c r="H11" s="15">
        <v>11</v>
      </c>
      <c r="I11" s="16">
        <v>1</v>
      </c>
      <c r="J11" s="14">
        <v>18</v>
      </c>
      <c r="K11" s="16"/>
      <c r="L11" s="15" t="s">
        <v>110</v>
      </c>
      <c r="M11" s="16"/>
      <c r="N11" s="14" t="s">
        <v>110</v>
      </c>
      <c r="O11" s="16"/>
      <c r="P11" s="15">
        <v>14</v>
      </c>
      <c r="Q11" s="16"/>
      <c r="R11" s="14">
        <v>25</v>
      </c>
      <c r="S11" s="16"/>
      <c r="T11" s="15">
        <v>25</v>
      </c>
      <c r="U11" s="16"/>
      <c r="V11" s="14" t="s">
        <v>109</v>
      </c>
      <c r="W11" s="119"/>
      <c r="X11" s="14" t="s">
        <v>109</v>
      </c>
      <c r="Y11" s="119"/>
      <c r="Z11" s="15" t="s">
        <v>110</v>
      </c>
      <c r="AA11" s="16"/>
      <c r="AB11" s="67"/>
      <c r="AD11" s="71"/>
      <c r="AE11" s="19"/>
    </row>
    <row r="12" spans="1:31" s="72" customFormat="1" ht="12.75">
      <c r="A12" s="3" t="s">
        <v>10</v>
      </c>
      <c r="B12" s="6" t="s">
        <v>72</v>
      </c>
      <c r="C12" s="6" t="s">
        <v>46</v>
      </c>
      <c r="D12" s="49">
        <f t="shared" si="0"/>
        <v>2</v>
      </c>
      <c r="E12" s="114">
        <f t="shared" si="1"/>
        <v>0</v>
      </c>
      <c r="F12" s="120">
        <v>13</v>
      </c>
      <c r="G12" s="16"/>
      <c r="H12" s="14">
        <v>15</v>
      </c>
      <c r="I12" s="16"/>
      <c r="J12" s="14">
        <v>24</v>
      </c>
      <c r="K12" s="16"/>
      <c r="L12" s="15" t="s">
        <v>110</v>
      </c>
      <c r="M12" s="16"/>
      <c r="N12" s="14" t="s">
        <v>110</v>
      </c>
      <c r="O12" s="16"/>
      <c r="P12" s="15">
        <v>16</v>
      </c>
      <c r="Q12" s="16"/>
      <c r="R12" s="14">
        <v>20</v>
      </c>
      <c r="S12" s="16"/>
      <c r="T12" s="15" t="s">
        <v>136</v>
      </c>
      <c r="U12" s="16"/>
      <c r="V12" s="14">
        <v>29</v>
      </c>
      <c r="W12" s="66"/>
      <c r="X12" s="14" t="s">
        <v>109</v>
      </c>
      <c r="Y12" s="66"/>
      <c r="Z12" s="15">
        <v>25</v>
      </c>
      <c r="AA12" s="16"/>
      <c r="AB12" s="67">
        <f>AD12+AE12</f>
        <v>0</v>
      </c>
      <c r="AD12" s="71"/>
      <c r="AE12" s="19"/>
    </row>
    <row r="13" spans="1:31" s="72" customFormat="1" ht="12.75">
      <c r="A13" s="126" t="s">
        <v>11</v>
      </c>
      <c r="B13" s="127" t="s">
        <v>45</v>
      </c>
      <c r="C13" s="127" t="s">
        <v>47</v>
      </c>
      <c r="D13" s="49">
        <f t="shared" si="0"/>
        <v>2</v>
      </c>
      <c r="E13" s="114">
        <f t="shared" si="1"/>
        <v>0</v>
      </c>
      <c r="F13" s="120">
        <v>14</v>
      </c>
      <c r="G13" s="16"/>
      <c r="H13" s="15" t="s">
        <v>109</v>
      </c>
      <c r="I13" s="16"/>
      <c r="J13" s="15">
        <v>31</v>
      </c>
      <c r="K13" s="16"/>
      <c r="L13" s="15" t="s">
        <v>110</v>
      </c>
      <c r="M13" s="16"/>
      <c r="N13" s="15" t="s">
        <v>110</v>
      </c>
      <c r="O13" s="16"/>
      <c r="P13" s="15" t="s">
        <v>109</v>
      </c>
      <c r="Q13" s="16"/>
      <c r="R13" s="14" t="s">
        <v>110</v>
      </c>
      <c r="S13" s="16"/>
      <c r="T13" s="15" t="s">
        <v>110</v>
      </c>
      <c r="U13" s="16"/>
      <c r="V13" s="14" t="s">
        <v>110</v>
      </c>
      <c r="W13" s="16"/>
      <c r="X13" s="14" t="s">
        <v>110</v>
      </c>
      <c r="Y13" s="16"/>
      <c r="Z13" s="15" t="s">
        <v>110</v>
      </c>
      <c r="AA13" s="16"/>
      <c r="AB13" s="67">
        <f>AD13+AE13</f>
        <v>0</v>
      </c>
      <c r="AD13" s="71"/>
      <c r="AE13" s="19"/>
    </row>
    <row r="14" spans="1:31" s="72" customFormat="1" ht="12.75">
      <c r="A14" s="3" t="s">
        <v>12</v>
      </c>
      <c r="B14" s="6" t="s">
        <v>123</v>
      </c>
      <c r="C14" s="6" t="s">
        <v>55</v>
      </c>
      <c r="D14" s="49">
        <f t="shared" si="0"/>
        <v>2</v>
      </c>
      <c r="E14" s="114">
        <f t="shared" si="1"/>
        <v>0</v>
      </c>
      <c r="F14" s="15">
        <v>22</v>
      </c>
      <c r="G14" s="16"/>
      <c r="H14" s="14" t="s">
        <v>109</v>
      </c>
      <c r="I14" s="16"/>
      <c r="J14" s="15" t="s">
        <v>109</v>
      </c>
      <c r="K14" s="16"/>
      <c r="L14" s="15" t="s">
        <v>110</v>
      </c>
      <c r="M14" s="16"/>
      <c r="N14" s="15" t="s">
        <v>110</v>
      </c>
      <c r="O14" s="16"/>
      <c r="P14" s="120">
        <v>19</v>
      </c>
      <c r="Q14" s="16"/>
      <c r="R14" s="14" t="s">
        <v>110</v>
      </c>
      <c r="S14" s="16"/>
      <c r="T14" s="14">
        <v>23</v>
      </c>
      <c r="U14" s="16"/>
      <c r="V14" s="14" t="s">
        <v>110</v>
      </c>
      <c r="W14" s="16"/>
      <c r="X14" s="14" t="s">
        <v>110</v>
      </c>
      <c r="Y14" s="16"/>
      <c r="Z14" s="15" t="s">
        <v>110</v>
      </c>
      <c r="AA14" s="16"/>
      <c r="AB14" s="67">
        <f>AD14+AE14</f>
        <v>0</v>
      </c>
      <c r="AD14" s="71"/>
      <c r="AE14" s="19"/>
    </row>
    <row r="15" spans="1:31" s="72" customFormat="1" ht="12.75">
      <c r="A15" s="3"/>
      <c r="B15" s="6"/>
      <c r="C15" s="6"/>
      <c r="D15" s="49">
        <f>COUNTIF(F15:AA15,"*)")</f>
        <v>0</v>
      </c>
      <c r="E15" s="114">
        <f t="shared" si="1"/>
        <v>0</v>
      </c>
      <c r="F15" s="15"/>
      <c r="G15" s="16"/>
      <c r="H15" s="14"/>
      <c r="I15" s="16"/>
      <c r="J15" s="15"/>
      <c r="K15" s="16"/>
      <c r="L15" s="15"/>
      <c r="M15" s="16"/>
      <c r="N15" s="15"/>
      <c r="O15" s="16"/>
      <c r="P15" s="15"/>
      <c r="Q15" s="16"/>
      <c r="R15" s="14"/>
      <c r="S15" s="16"/>
      <c r="T15" s="15"/>
      <c r="U15" s="16"/>
      <c r="V15" s="14"/>
      <c r="W15" s="16"/>
      <c r="X15" s="14"/>
      <c r="Y15" s="16"/>
      <c r="Z15" s="15"/>
      <c r="AA15" s="16"/>
      <c r="AB15" s="67">
        <f>AD15+AE15</f>
        <v>0</v>
      </c>
      <c r="AD15" s="71"/>
      <c r="AE15" s="19"/>
    </row>
    <row r="16" spans="1:31" s="72" customFormat="1" ht="12.75">
      <c r="A16" s="3"/>
      <c r="B16" s="7" t="s">
        <v>124</v>
      </c>
      <c r="C16" s="7"/>
      <c r="D16" s="56">
        <f>COUNTIF(F16:AA16,"*)")</f>
        <v>0</v>
      </c>
      <c r="E16" s="42">
        <f t="shared" si="1"/>
        <v>0</v>
      </c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8"/>
      <c r="X16" s="17"/>
      <c r="Y16" s="18"/>
      <c r="Z16" s="17"/>
      <c r="AA16" s="18"/>
      <c r="AB16" s="68">
        <f>AD16+AE16</f>
        <v>0</v>
      </c>
      <c r="AD16" s="71"/>
      <c r="AE16" s="19"/>
    </row>
  </sheetData>
  <sheetProtection/>
  <mergeCells count="59">
    <mergeCell ref="Z5:AA5"/>
    <mergeCell ref="N5:O5"/>
    <mergeCell ref="P5:Q5"/>
    <mergeCell ref="R5:S5"/>
    <mergeCell ref="T5:U5"/>
    <mergeCell ref="V5:W5"/>
    <mergeCell ref="X5:Y5"/>
    <mergeCell ref="P4:Q4"/>
    <mergeCell ref="R4:S4"/>
    <mergeCell ref="T4:U4"/>
    <mergeCell ref="V4:W4"/>
    <mergeCell ref="X4:Y4"/>
    <mergeCell ref="Z4:AA4"/>
    <mergeCell ref="R3:S3"/>
    <mergeCell ref="T3:U3"/>
    <mergeCell ref="V3:W3"/>
    <mergeCell ref="X3:Y3"/>
    <mergeCell ref="Z3:AA3"/>
    <mergeCell ref="F4:G4"/>
    <mergeCell ref="H4:I4"/>
    <mergeCell ref="J4:K4"/>
    <mergeCell ref="L4:M4"/>
    <mergeCell ref="N4:O4"/>
    <mergeCell ref="T2:U2"/>
    <mergeCell ref="V2:W2"/>
    <mergeCell ref="X2:Y2"/>
    <mergeCell ref="Z2:AA2"/>
    <mergeCell ref="F3:G3"/>
    <mergeCell ref="H3:I3"/>
    <mergeCell ref="J3:K3"/>
    <mergeCell ref="L3:M3"/>
    <mergeCell ref="N3:O3"/>
    <mergeCell ref="P3:Q3"/>
    <mergeCell ref="AB1:AB5"/>
    <mergeCell ref="A2:A5"/>
    <mergeCell ref="B2:C5"/>
    <mergeCell ref="F2:G2"/>
    <mergeCell ref="H2:I2"/>
    <mergeCell ref="J2:K2"/>
    <mergeCell ref="L2:M2"/>
    <mergeCell ref="N2:O2"/>
    <mergeCell ref="P2:Q2"/>
    <mergeCell ref="R2:S2"/>
    <mergeCell ref="P1:Q1"/>
    <mergeCell ref="R1:S1"/>
    <mergeCell ref="T1:U1"/>
    <mergeCell ref="V1:W1"/>
    <mergeCell ref="X1:Y1"/>
    <mergeCell ref="Z1:AA1"/>
    <mergeCell ref="D1:D5"/>
    <mergeCell ref="F1:G1"/>
    <mergeCell ref="H1:I1"/>
    <mergeCell ref="J1:K1"/>
    <mergeCell ref="L1:M1"/>
    <mergeCell ref="N1:O1"/>
    <mergeCell ref="F5:G5"/>
    <mergeCell ref="H5:I5"/>
    <mergeCell ref="J5:K5"/>
    <mergeCell ref="L5:M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0" r:id="rId1"/>
  <rowBreaks count="1" manualBreakCount="1">
    <brk id="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" sqref="A9:C9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55" customWidth="1"/>
    <col min="5" max="5" width="4.7109375" style="19" customWidth="1"/>
    <col min="6" max="27" width="3.8515625" style="19" customWidth="1"/>
    <col min="28" max="28" width="3.00390625" style="71" customWidth="1"/>
    <col min="29" max="29" width="0" style="72" hidden="1" customWidth="1"/>
    <col min="30" max="30" width="7.421875" style="71" customWidth="1"/>
    <col min="31" max="31" width="5.28125" style="19" customWidth="1"/>
    <col min="32" max="32" width="4.7109375" style="0" customWidth="1"/>
  </cols>
  <sheetData>
    <row r="1" spans="1:28" ht="104.25" customHeight="1">
      <c r="A1" s="9"/>
      <c r="B1" s="1" t="s">
        <v>0</v>
      </c>
      <c r="C1" s="1" t="s">
        <v>1</v>
      </c>
      <c r="D1" s="154" t="s">
        <v>21</v>
      </c>
      <c r="E1" s="35"/>
      <c r="F1" s="166" t="s">
        <v>84</v>
      </c>
      <c r="G1" s="167"/>
      <c r="H1" s="166" t="s">
        <v>85</v>
      </c>
      <c r="I1" s="167"/>
      <c r="J1" s="166" t="s">
        <v>86</v>
      </c>
      <c r="K1" s="167"/>
      <c r="L1" s="166" t="s">
        <v>87</v>
      </c>
      <c r="M1" s="167"/>
      <c r="N1" s="166" t="s">
        <v>88</v>
      </c>
      <c r="O1" s="167"/>
      <c r="P1" s="166" t="s">
        <v>89</v>
      </c>
      <c r="Q1" s="167"/>
      <c r="R1" s="158" t="s">
        <v>90</v>
      </c>
      <c r="S1" s="159"/>
      <c r="T1" s="166" t="s">
        <v>91</v>
      </c>
      <c r="U1" s="167"/>
      <c r="V1" s="158" t="s">
        <v>126</v>
      </c>
      <c r="W1" s="159"/>
      <c r="X1" s="158" t="s">
        <v>127</v>
      </c>
      <c r="Y1" s="159"/>
      <c r="Z1" s="158" t="s">
        <v>94</v>
      </c>
      <c r="AA1" s="159"/>
      <c r="AB1" s="142" t="s">
        <v>22</v>
      </c>
    </row>
    <row r="2" spans="1:28" ht="12.75" customHeight="1">
      <c r="A2" s="151"/>
      <c r="B2" s="145" t="s">
        <v>107</v>
      </c>
      <c r="C2" s="146"/>
      <c r="D2" s="155"/>
      <c r="E2" s="4">
        <v>13</v>
      </c>
      <c r="F2" s="135">
        <v>6.6</v>
      </c>
      <c r="G2" s="136"/>
      <c r="H2" s="156"/>
      <c r="I2" s="157"/>
      <c r="J2" s="160"/>
      <c r="K2" s="161"/>
      <c r="L2" s="160"/>
      <c r="M2" s="161"/>
      <c r="N2" s="160"/>
      <c r="O2" s="161"/>
      <c r="P2" s="135">
        <v>10</v>
      </c>
      <c r="Q2" s="136"/>
      <c r="R2" s="135">
        <v>13</v>
      </c>
      <c r="S2" s="136"/>
      <c r="T2" s="138">
        <v>10.8</v>
      </c>
      <c r="U2" s="139"/>
      <c r="V2" s="164">
        <v>11</v>
      </c>
      <c r="W2" s="165"/>
      <c r="X2" s="164">
        <v>12</v>
      </c>
      <c r="Y2" s="165"/>
      <c r="Z2" s="170">
        <v>11.4</v>
      </c>
      <c r="AA2" s="139"/>
      <c r="AB2" s="143"/>
    </row>
    <row r="3" spans="1:28" ht="12.75" customHeight="1">
      <c r="A3" s="151"/>
      <c r="B3" s="147"/>
      <c r="C3" s="148"/>
      <c r="D3" s="155"/>
      <c r="E3" s="5">
        <v>15</v>
      </c>
      <c r="F3" s="140">
        <v>10.6</v>
      </c>
      <c r="G3" s="141"/>
      <c r="H3" s="135">
        <v>13</v>
      </c>
      <c r="I3" s="136"/>
      <c r="J3" s="133">
        <v>35.2</v>
      </c>
      <c r="K3" s="134"/>
      <c r="L3" s="162"/>
      <c r="M3" s="163"/>
      <c r="N3" s="162"/>
      <c r="O3" s="163"/>
      <c r="P3" s="135">
        <v>18</v>
      </c>
      <c r="Q3" s="136"/>
      <c r="R3" s="135">
        <v>17</v>
      </c>
      <c r="S3" s="136"/>
      <c r="T3" s="137">
        <v>37.8</v>
      </c>
      <c r="U3" s="134"/>
      <c r="V3" s="135">
        <v>11</v>
      </c>
      <c r="W3" s="136"/>
      <c r="X3" s="135">
        <v>20</v>
      </c>
      <c r="Y3" s="136"/>
      <c r="Z3" s="133">
        <v>34.2</v>
      </c>
      <c r="AA3" s="134"/>
      <c r="AB3" s="143"/>
    </row>
    <row r="4" spans="1:28" ht="12.75" customHeight="1">
      <c r="A4" s="151"/>
      <c r="B4" s="147"/>
      <c r="C4" s="148"/>
      <c r="D4" s="155"/>
      <c r="E4" s="5">
        <v>17</v>
      </c>
      <c r="F4" s="140">
        <v>15.4</v>
      </c>
      <c r="G4" s="141"/>
      <c r="H4" s="135">
        <v>13</v>
      </c>
      <c r="I4" s="136"/>
      <c r="J4" s="133">
        <v>70.4</v>
      </c>
      <c r="K4" s="134"/>
      <c r="L4" s="133">
        <v>6</v>
      </c>
      <c r="M4" s="134"/>
      <c r="N4" s="133">
        <v>23</v>
      </c>
      <c r="O4" s="134"/>
      <c r="P4" s="135">
        <v>18</v>
      </c>
      <c r="Q4" s="136"/>
      <c r="R4" s="135">
        <v>27.2</v>
      </c>
      <c r="S4" s="136"/>
      <c r="T4" s="137">
        <v>55.8</v>
      </c>
      <c r="U4" s="134"/>
      <c r="V4" s="135">
        <v>17.8</v>
      </c>
      <c r="W4" s="136"/>
      <c r="X4" s="135">
        <v>20</v>
      </c>
      <c r="Y4" s="136"/>
      <c r="Z4" s="133">
        <v>68.4</v>
      </c>
      <c r="AA4" s="134"/>
      <c r="AB4" s="143"/>
    </row>
    <row r="5" spans="1:28" ht="12.75" customHeight="1">
      <c r="A5" s="151"/>
      <c r="B5" s="149"/>
      <c r="C5" s="150"/>
      <c r="D5" s="155"/>
      <c r="E5" s="8" t="s">
        <v>2</v>
      </c>
      <c r="F5" s="152"/>
      <c r="G5" s="153"/>
      <c r="H5" s="135">
        <v>13</v>
      </c>
      <c r="I5" s="136"/>
      <c r="J5" s="140">
        <v>105.6</v>
      </c>
      <c r="K5" s="141"/>
      <c r="L5" s="140">
        <v>6</v>
      </c>
      <c r="M5" s="141"/>
      <c r="N5" s="140">
        <v>23</v>
      </c>
      <c r="O5" s="141"/>
      <c r="P5" s="135">
        <v>23</v>
      </c>
      <c r="Q5" s="136"/>
      <c r="R5" s="135">
        <v>34</v>
      </c>
      <c r="S5" s="136"/>
      <c r="T5" s="137">
        <v>81</v>
      </c>
      <c r="U5" s="134"/>
      <c r="V5" s="168">
        <v>17.8</v>
      </c>
      <c r="W5" s="169"/>
      <c r="X5" s="168">
        <v>40</v>
      </c>
      <c r="Y5" s="169"/>
      <c r="Z5" s="140">
        <v>114</v>
      </c>
      <c r="AA5" s="141"/>
      <c r="AB5" s="143"/>
    </row>
    <row r="6" spans="1:31" s="72" customFormat="1" ht="38.25">
      <c r="A6" s="2"/>
      <c r="B6" s="10" t="s">
        <v>17</v>
      </c>
      <c r="C6" s="11"/>
      <c r="D6" s="50">
        <f aca="true" t="shared" si="0" ref="D6:D30">COUNTIF(F6:AA6,"*)")</f>
        <v>0</v>
      </c>
      <c r="E6" s="23"/>
      <c r="F6" s="12" t="s">
        <v>3</v>
      </c>
      <c r="G6" s="13" t="s">
        <v>4</v>
      </c>
      <c r="H6" s="12" t="s">
        <v>3</v>
      </c>
      <c r="I6" s="13" t="s">
        <v>4</v>
      </c>
      <c r="J6" s="12" t="s">
        <v>3</v>
      </c>
      <c r="K6" s="13" t="s">
        <v>4</v>
      </c>
      <c r="L6" s="12" t="s">
        <v>3</v>
      </c>
      <c r="M6" s="13" t="s">
        <v>4</v>
      </c>
      <c r="N6" s="12" t="s">
        <v>3</v>
      </c>
      <c r="O6" s="13" t="s">
        <v>4</v>
      </c>
      <c r="P6" s="12" t="s">
        <v>3</v>
      </c>
      <c r="Q6" s="13" t="s">
        <v>4</v>
      </c>
      <c r="R6" s="12" t="s">
        <v>3</v>
      </c>
      <c r="S6" s="13" t="s">
        <v>4</v>
      </c>
      <c r="T6" s="12" t="s">
        <v>3</v>
      </c>
      <c r="U6" s="13" t="s">
        <v>4</v>
      </c>
      <c r="V6" s="12" t="s">
        <v>3</v>
      </c>
      <c r="W6" s="13" t="s">
        <v>4</v>
      </c>
      <c r="X6" s="12" t="s">
        <v>3</v>
      </c>
      <c r="Y6" s="13" t="s">
        <v>4</v>
      </c>
      <c r="Z6" s="12" t="s">
        <v>3</v>
      </c>
      <c r="AA6" s="13" t="s">
        <v>4</v>
      </c>
      <c r="AB6" s="81">
        <f>AD6+AE6</f>
        <v>0</v>
      </c>
      <c r="AD6" s="71"/>
      <c r="AE6" s="19"/>
    </row>
    <row r="7" spans="1:31" s="72" customFormat="1" ht="12.75">
      <c r="A7" s="3" t="s">
        <v>5</v>
      </c>
      <c r="B7" s="25" t="s">
        <v>49</v>
      </c>
      <c r="C7" s="25" t="s">
        <v>46</v>
      </c>
      <c r="D7" s="97">
        <f t="shared" si="0"/>
        <v>2</v>
      </c>
      <c r="E7" s="113">
        <f aca="true" t="shared" si="1" ref="E7:E30">SUM(G7+I7+K7+M7+O7+Q7+S7+U7+W7+Y7+AA7)</f>
        <v>88</v>
      </c>
      <c r="F7" s="98">
        <v>2</v>
      </c>
      <c r="G7" s="61">
        <v>10</v>
      </c>
      <c r="H7" s="98">
        <v>3</v>
      </c>
      <c r="I7" s="61">
        <v>8</v>
      </c>
      <c r="J7" s="98">
        <v>7</v>
      </c>
      <c r="K7" s="61">
        <v>12</v>
      </c>
      <c r="L7" s="98">
        <v>3</v>
      </c>
      <c r="M7" s="100">
        <v>8</v>
      </c>
      <c r="N7" s="98">
        <v>1</v>
      </c>
      <c r="O7" s="61">
        <v>12</v>
      </c>
      <c r="P7" s="98" t="s">
        <v>130</v>
      </c>
      <c r="Q7" s="61"/>
      <c r="R7" s="98">
        <v>4</v>
      </c>
      <c r="S7" s="61">
        <v>10</v>
      </c>
      <c r="T7" s="98">
        <v>7</v>
      </c>
      <c r="U7" s="61">
        <v>12</v>
      </c>
      <c r="V7" s="98" t="s">
        <v>129</v>
      </c>
      <c r="W7" s="61"/>
      <c r="X7" s="98">
        <v>7</v>
      </c>
      <c r="Y7" s="61">
        <v>7</v>
      </c>
      <c r="Z7" s="98">
        <v>10</v>
      </c>
      <c r="AA7" s="61">
        <v>9</v>
      </c>
      <c r="AB7" s="99">
        <v>3</v>
      </c>
      <c r="AD7" s="71"/>
      <c r="AE7" s="19"/>
    </row>
    <row r="8" spans="1:31" s="72" customFormat="1" ht="12.75">
      <c r="A8" s="3" t="s">
        <v>6</v>
      </c>
      <c r="B8" s="26" t="s">
        <v>103</v>
      </c>
      <c r="C8" s="6" t="s">
        <v>104</v>
      </c>
      <c r="D8" s="49">
        <f t="shared" si="0"/>
        <v>2</v>
      </c>
      <c r="E8" s="114">
        <f t="shared" si="1"/>
        <v>77</v>
      </c>
      <c r="F8" s="15">
        <v>1</v>
      </c>
      <c r="G8" s="16">
        <v>12</v>
      </c>
      <c r="H8" s="15" t="s">
        <v>109</v>
      </c>
      <c r="I8" s="16"/>
      <c r="J8" s="15">
        <v>15</v>
      </c>
      <c r="K8" s="16">
        <v>4</v>
      </c>
      <c r="L8" s="15">
        <v>4</v>
      </c>
      <c r="M8" s="73">
        <v>7</v>
      </c>
      <c r="N8" s="15">
        <v>2</v>
      </c>
      <c r="O8" s="16">
        <v>10</v>
      </c>
      <c r="P8" s="15">
        <v>4</v>
      </c>
      <c r="Q8" s="16">
        <v>15</v>
      </c>
      <c r="R8" s="15">
        <v>10</v>
      </c>
      <c r="S8" s="16">
        <v>4</v>
      </c>
      <c r="T8" s="15" t="s">
        <v>131</v>
      </c>
      <c r="U8" s="16"/>
      <c r="V8" s="15">
        <v>5</v>
      </c>
      <c r="W8" s="16">
        <v>14</v>
      </c>
      <c r="X8" s="15">
        <v>11</v>
      </c>
      <c r="Y8" s="16">
        <v>3</v>
      </c>
      <c r="Z8" s="15">
        <v>11</v>
      </c>
      <c r="AA8" s="16">
        <v>8</v>
      </c>
      <c r="AB8" s="67"/>
      <c r="AD8" s="71"/>
      <c r="AE8" s="19"/>
    </row>
    <row r="9" spans="1:31" s="72" customFormat="1" ht="12.75">
      <c r="A9" s="126" t="s">
        <v>7</v>
      </c>
      <c r="B9" s="129" t="s">
        <v>65</v>
      </c>
      <c r="C9" s="127" t="s">
        <v>47</v>
      </c>
      <c r="D9" s="49">
        <f t="shared" si="0"/>
        <v>2</v>
      </c>
      <c r="E9" s="114">
        <f t="shared" si="1"/>
        <v>71</v>
      </c>
      <c r="F9" s="15">
        <v>6</v>
      </c>
      <c r="G9" s="16">
        <v>5</v>
      </c>
      <c r="H9" s="15" t="s">
        <v>109</v>
      </c>
      <c r="I9" s="16"/>
      <c r="J9" s="15">
        <v>4</v>
      </c>
      <c r="K9" s="16">
        <v>15</v>
      </c>
      <c r="L9" s="15">
        <v>2</v>
      </c>
      <c r="M9" s="73">
        <v>10</v>
      </c>
      <c r="N9" s="15" t="s">
        <v>109</v>
      </c>
      <c r="O9" s="16"/>
      <c r="P9" s="15" t="s">
        <v>110</v>
      </c>
      <c r="Q9" s="16"/>
      <c r="R9" s="15">
        <v>11</v>
      </c>
      <c r="S9" s="16">
        <v>3</v>
      </c>
      <c r="T9" s="15">
        <v>18</v>
      </c>
      <c r="U9" s="16">
        <v>1</v>
      </c>
      <c r="V9" s="15">
        <v>3</v>
      </c>
      <c r="W9" s="16">
        <v>16</v>
      </c>
      <c r="X9" s="15">
        <v>3</v>
      </c>
      <c r="Y9" s="16">
        <v>11</v>
      </c>
      <c r="Z9" s="15">
        <v>9</v>
      </c>
      <c r="AA9" s="16">
        <v>10</v>
      </c>
      <c r="AB9" s="67"/>
      <c r="AD9" s="71"/>
      <c r="AE9" s="19"/>
    </row>
    <row r="10" spans="1:31" s="72" customFormat="1" ht="12.75">
      <c r="A10" s="3" t="s">
        <v>8</v>
      </c>
      <c r="B10" s="6" t="s">
        <v>40</v>
      </c>
      <c r="C10" s="6" t="s">
        <v>46</v>
      </c>
      <c r="D10" s="49">
        <f t="shared" si="0"/>
        <v>2</v>
      </c>
      <c r="E10" s="114">
        <f t="shared" si="1"/>
        <v>67</v>
      </c>
      <c r="F10" s="15">
        <v>3</v>
      </c>
      <c r="G10" s="16">
        <v>8</v>
      </c>
      <c r="H10" s="15">
        <v>5</v>
      </c>
      <c r="I10" s="16">
        <v>6</v>
      </c>
      <c r="J10" s="15">
        <v>16</v>
      </c>
      <c r="K10" s="16">
        <v>3</v>
      </c>
      <c r="L10" s="15" t="s">
        <v>132</v>
      </c>
      <c r="M10" s="73"/>
      <c r="N10" s="15">
        <v>8</v>
      </c>
      <c r="O10" s="16">
        <v>3</v>
      </c>
      <c r="P10" s="15">
        <v>3</v>
      </c>
      <c r="Q10" s="16">
        <v>16</v>
      </c>
      <c r="R10" s="15">
        <v>8</v>
      </c>
      <c r="S10" s="16">
        <v>6</v>
      </c>
      <c r="T10" s="14">
        <v>13</v>
      </c>
      <c r="U10" s="16">
        <v>6</v>
      </c>
      <c r="V10" s="15">
        <v>11</v>
      </c>
      <c r="W10" s="16">
        <v>8</v>
      </c>
      <c r="X10" s="15" t="s">
        <v>129</v>
      </c>
      <c r="Y10" s="16"/>
      <c r="Z10" s="14">
        <v>8</v>
      </c>
      <c r="AA10" s="16">
        <v>11</v>
      </c>
      <c r="AB10" s="67">
        <v>2</v>
      </c>
      <c r="AD10" s="71"/>
      <c r="AE10" s="19"/>
    </row>
    <row r="11" spans="1:31" s="72" customFormat="1" ht="12.75">
      <c r="A11" s="3" t="s">
        <v>9</v>
      </c>
      <c r="B11" s="6" t="s">
        <v>53</v>
      </c>
      <c r="C11" s="6" t="s">
        <v>55</v>
      </c>
      <c r="D11" s="49">
        <f t="shared" si="0"/>
        <v>2</v>
      </c>
      <c r="E11" s="114">
        <f t="shared" si="1"/>
        <v>48</v>
      </c>
      <c r="F11" s="15">
        <v>5</v>
      </c>
      <c r="G11" s="16">
        <v>6</v>
      </c>
      <c r="H11" s="15">
        <v>1</v>
      </c>
      <c r="I11" s="16">
        <v>12</v>
      </c>
      <c r="J11" s="15">
        <v>14</v>
      </c>
      <c r="K11" s="16">
        <v>5</v>
      </c>
      <c r="L11" s="15">
        <v>6</v>
      </c>
      <c r="M11" s="73">
        <v>5</v>
      </c>
      <c r="N11" s="15">
        <v>4</v>
      </c>
      <c r="O11" s="16">
        <v>7</v>
      </c>
      <c r="P11" s="15">
        <v>20</v>
      </c>
      <c r="Q11" s="16">
        <v>1</v>
      </c>
      <c r="R11" s="15">
        <v>13</v>
      </c>
      <c r="S11" s="16">
        <v>1</v>
      </c>
      <c r="T11" s="15" t="s">
        <v>109</v>
      </c>
      <c r="U11" s="16"/>
      <c r="V11" s="15" t="s">
        <v>134</v>
      </c>
      <c r="W11" s="16"/>
      <c r="X11" s="15">
        <v>10</v>
      </c>
      <c r="Y11" s="16">
        <v>4</v>
      </c>
      <c r="Z11" s="14">
        <v>12</v>
      </c>
      <c r="AA11" s="16">
        <v>7</v>
      </c>
      <c r="AB11" s="67"/>
      <c r="AD11" s="71"/>
      <c r="AE11" s="19"/>
    </row>
    <row r="12" spans="1:31" s="72" customFormat="1" ht="12.75">
      <c r="A12" s="3" t="s">
        <v>10</v>
      </c>
      <c r="B12" s="6" t="s">
        <v>39</v>
      </c>
      <c r="C12" s="6" t="s">
        <v>46</v>
      </c>
      <c r="D12" s="49">
        <f t="shared" si="0"/>
        <v>2</v>
      </c>
      <c r="E12" s="114">
        <f t="shared" si="1"/>
        <v>44</v>
      </c>
      <c r="F12" s="15">
        <v>4</v>
      </c>
      <c r="G12" s="16">
        <v>7</v>
      </c>
      <c r="H12" s="15">
        <v>4</v>
      </c>
      <c r="I12" s="16">
        <v>7</v>
      </c>
      <c r="J12" s="15">
        <v>20</v>
      </c>
      <c r="K12" s="16">
        <v>1</v>
      </c>
      <c r="L12" s="15">
        <v>8</v>
      </c>
      <c r="M12" s="73">
        <v>3</v>
      </c>
      <c r="N12" s="15">
        <v>6</v>
      </c>
      <c r="O12" s="16">
        <v>5</v>
      </c>
      <c r="P12" s="15">
        <v>10</v>
      </c>
      <c r="Q12" s="16">
        <v>9</v>
      </c>
      <c r="R12" s="15">
        <v>9</v>
      </c>
      <c r="S12" s="16">
        <v>5</v>
      </c>
      <c r="T12" s="15">
        <v>12</v>
      </c>
      <c r="U12" s="16">
        <v>7</v>
      </c>
      <c r="V12" s="15" t="s">
        <v>133</v>
      </c>
      <c r="W12" s="16"/>
      <c r="X12" s="15">
        <v>16</v>
      </c>
      <c r="Y12" s="16"/>
      <c r="Z12" s="14" t="s">
        <v>109</v>
      </c>
      <c r="AA12" s="16"/>
      <c r="AB12" s="67"/>
      <c r="AD12" s="71"/>
      <c r="AE12" s="19"/>
    </row>
    <row r="13" spans="1:31" s="72" customFormat="1" ht="12.75">
      <c r="A13" s="3" t="s">
        <v>11</v>
      </c>
      <c r="B13" s="26" t="s">
        <v>122</v>
      </c>
      <c r="C13" s="33" t="s">
        <v>75</v>
      </c>
      <c r="D13" s="49">
        <f t="shared" si="0"/>
        <v>2</v>
      </c>
      <c r="E13" s="114">
        <f t="shared" si="1"/>
        <v>4</v>
      </c>
      <c r="F13" s="15">
        <v>7</v>
      </c>
      <c r="G13" s="21">
        <v>4</v>
      </c>
      <c r="H13" s="15" t="s">
        <v>109</v>
      </c>
      <c r="I13" s="16"/>
      <c r="J13" s="15" t="s">
        <v>109</v>
      </c>
      <c r="K13" s="16"/>
      <c r="L13" s="15" t="s">
        <v>110</v>
      </c>
      <c r="M13" s="73"/>
      <c r="N13" s="15" t="s">
        <v>110</v>
      </c>
      <c r="O13" s="16"/>
      <c r="P13" s="15" t="s">
        <v>110</v>
      </c>
      <c r="Q13" s="16"/>
      <c r="R13" s="15" t="s">
        <v>110</v>
      </c>
      <c r="S13" s="16"/>
      <c r="T13" s="15" t="s">
        <v>110</v>
      </c>
      <c r="U13" s="16"/>
      <c r="V13" s="15" t="s">
        <v>110</v>
      </c>
      <c r="W13" s="16"/>
      <c r="X13" s="15" t="s">
        <v>110</v>
      </c>
      <c r="Y13" s="16"/>
      <c r="Z13" s="14" t="s">
        <v>110</v>
      </c>
      <c r="AA13" s="16"/>
      <c r="AB13" s="67"/>
      <c r="AD13" s="71"/>
      <c r="AE13" s="19"/>
    </row>
    <row r="14" spans="1:31" s="72" customFormat="1" ht="12.75">
      <c r="A14" s="3" t="s">
        <v>12</v>
      </c>
      <c r="B14" s="110" t="s">
        <v>44</v>
      </c>
      <c r="C14" s="33" t="s">
        <v>46</v>
      </c>
      <c r="D14" s="49">
        <f t="shared" si="0"/>
        <v>2</v>
      </c>
      <c r="E14" s="114">
        <f t="shared" si="1"/>
        <v>3</v>
      </c>
      <c r="F14" s="15">
        <v>8</v>
      </c>
      <c r="G14" s="101">
        <v>3</v>
      </c>
      <c r="H14" s="15">
        <v>15</v>
      </c>
      <c r="I14" s="16"/>
      <c r="J14" s="15">
        <v>42</v>
      </c>
      <c r="K14" s="16"/>
      <c r="L14" s="15">
        <v>19</v>
      </c>
      <c r="M14" s="73"/>
      <c r="N14" s="15">
        <v>16</v>
      </c>
      <c r="O14" s="16"/>
      <c r="P14" s="15">
        <v>40</v>
      </c>
      <c r="Q14" s="16"/>
      <c r="R14" s="15">
        <v>17</v>
      </c>
      <c r="S14" s="16"/>
      <c r="T14" s="15" t="s">
        <v>109</v>
      </c>
      <c r="U14" s="16"/>
      <c r="V14" s="15" t="s">
        <v>109</v>
      </c>
      <c r="W14" s="16"/>
      <c r="X14" s="15" t="s">
        <v>110</v>
      </c>
      <c r="Y14" s="16"/>
      <c r="Z14" s="14">
        <v>57</v>
      </c>
      <c r="AA14" s="16"/>
      <c r="AB14" s="67"/>
      <c r="AD14" s="71"/>
      <c r="AE14" s="19"/>
    </row>
    <row r="15" spans="1:31" s="72" customFormat="1" ht="12.75">
      <c r="A15" s="3" t="s">
        <v>13</v>
      </c>
      <c r="B15" s="26" t="s">
        <v>80</v>
      </c>
      <c r="C15" s="33" t="s">
        <v>57</v>
      </c>
      <c r="D15" s="49">
        <f t="shared" si="0"/>
        <v>2</v>
      </c>
      <c r="E15" s="114">
        <f t="shared" si="1"/>
        <v>2</v>
      </c>
      <c r="F15" s="15">
        <v>9</v>
      </c>
      <c r="G15" s="21">
        <v>2</v>
      </c>
      <c r="H15" s="15" t="s">
        <v>109</v>
      </c>
      <c r="I15" s="16"/>
      <c r="J15" s="15">
        <v>48</v>
      </c>
      <c r="K15" s="16"/>
      <c r="L15" s="15" t="s">
        <v>109</v>
      </c>
      <c r="M15" s="73"/>
      <c r="N15" s="14">
        <v>19</v>
      </c>
      <c r="O15" s="16"/>
      <c r="P15" s="15">
        <v>51</v>
      </c>
      <c r="Q15" s="16"/>
      <c r="R15" s="15" t="s">
        <v>110</v>
      </c>
      <c r="S15" s="16"/>
      <c r="T15" s="15" t="s">
        <v>110</v>
      </c>
      <c r="U15" s="16"/>
      <c r="V15" s="15" t="s">
        <v>110</v>
      </c>
      <c r="W15" s="16"/>
      <c r="X15" s="15" t="s">
        <v>110</v>
      </c>
      <c r="Y15" s="16"/>
      <c r="Z15" s="14" t="s">
        <v>110</v>
      </c>
      <c r="AA15" s="16"/>
      <c r="AB15" s="67"/>
      <c r="AD15" s="71"/>
      <c r="AE15" s="19"/>
    </row>
    <row r="16" spans="1:31" s="72" customFormat="1" ht="12.75">
      <c r="A16" s="3" t="s">
        <v>20</v>
      </c>
      <c r="B16" s="45" t="s">
        <v>100</v>
      </c>
      <c r="C16" s="33" t="s">
        <v>55</v>
      </c>
      <c r="D16" s="49">
        <f t="shared" si="0"/>
        <v>2</v>
      </c>
      <c r="E16" s="114">
        <f t="shared" si="1"/>
        <v>1</v>
      </c>
      <c r="F16" s="120">
        <v>10</v>
      </c>
      <c r="G16" s="34">
        <v>1</v>
      </c>
      <c r="H16" s="124">
        <v>18</v>
      </c>
      <c r="I16" s="34"/>
      <c r="J16" s="15" t="s">
        <v>109</v>
      </c>
      <c r="K16" s="34"/>
      <c r="L16" s="24" t="s">
        <v>109</v>
      </c>
      <c r="M16" s="74"/>
      <c r="N16" s="24">
        <v>22</v>
      </c>
      <c r="O16" s="34"/>
      <c r="P16" s="24" t="s">
        <v>110</v>
      </c>
      <c r="Q16" s="34"/>
      <c r="R16" s="24" t="s">
        <v>110</v>
      </c>
      <c r="S16" s="34"/>
      <c r="T16" s="24" t="s">
        <v>110</v>
      </c>
      <c r="U16" s="34"/>
      <c r="V16" s="15" t="s">
        <v>110</v>
      </c>
      <c r="W16" s="34"/>
      <c r="X16" s="15" t="s">
        <v>110</v>
      </c>
      <c r="Y16" s="34"/>
      <c r="Z16" s="14" t="s">
        <v>110</v>
      </c>
      <c r="AA16" s="34"/>
      <c r="AB16" s="67"/>
      <c r="AD16" s="71"/>
      <c r="AE16" s="19"/>
    </row>
    <row r="17" spans="1:31" s="72" customFormat="1" ht="12.75">
      <c r="A17" s="3" t="s">
        <v>24</v>
      </c>
      <c r="B17" s="45" t="s">
        <v>99</v>
      </c>
      <c r="C17" s="6" t="s">
        <v>55</v>
      </c>
      <c r="D17" s="49">
        <f t="shared" si="0"/>
        <v>2</v>
      </c>
      <c r="E17" s="114">
        <f t="shared" si="1"/>
        <v>1</v>
      </c>
      <c r="F17" s="124">
        <v>15</v>
      </c>
      <c r="G17" s="34"/>
      <c r="H17" s="15">
        <v>17</v>
      </c>
      <c r="I17" s="34"/>
      <c r="J17" s="15" t="s">
        <v>109</v>
      </c>
      <c r="K17" s="34"/>
      <c r="L17" s="15" t="s">
        <v>109</v>
      </c>
      <c r="M17" s="74"/>
      <c r="N17" s="120">
        <v>11</v>
      </c>
      <c r="O17" s="34">
        <v>1</v>
      </c>
      <c r="P17" s="15" t="s">
        <v>110</v>
      </c>
      <c r="Q17" s="34"/>
      <c r="R17" s="24" t="s">
        <v>110</v>
      </c>
      <c r="S17" s="34"/>
      <c r="T17" s="14" t="s">
        <v>110</v>
      </c>
      <c r="U17" s="34"/>
      <c r="V17" s="15">
        <v>53</v>
      </c>
      <c r="W17" s="34"/>
      <c r="X17" s="15" t="s">
        <v>110</v>
      </c>
      <c r="Y17" s="34"/>
      <c r="Z17" s="14" t="s">
        <v>110</v>
      </c>
      <c r="AA17" s="34"/>
      <c r="AB17" s="67"/>
      <c r="AD17" s="71"/>
      <c r="AE17" s="19"/>
    </row>
    <row r="18" spans="1:31" s="72" customFormat="1" ht="12.75">
      <c r="A18" s="3" t="s">
        <v>23</v>
      </c>
      <c r="B18" s="33" t="s">
        <v>78</v>
      </c>
      <c r="C18" s="6" t="s">
        <v>67</v>
      </c>
      <c r="D18" s="49">
        <f t="shared" si="0"/>
        <v>2</v>
      </c>
      <c r="E18" s="114">
        <f t="shared" si="1"/>
        <v>1</v>
      </c>
      <c r="F18" s="15" t="s">
        <v>109</v>
      </c>
      <c r="G18" s="34"/>
      <c r="H18" s="15" t="s">
        <v>109</v>
      </c>
      <c r="I18" s="34"/>
      <c r="J18" s="15">
        <v>39</v>
      </c>
      <c r="K18" s="34"/>
      <c r="L18" s="120">
        <v>12</v>
      </c>
      <c r="M18" s="74">
        <v>1</v>
      </c>
      <c r="N18" s="14" t="s">
        <v>110</v>
      </c>
      <c r="O18" s="34"/>
      <c r="P18" s="15">
        <v>30</v>
      </c>
      <c r="Q18" s="34"/>
      <c r="R18" s="24">
        <v>18</v>
      </c>
      <c r="S18" s="34"/>
      <c r="T18" s="24" t="s">
        <v>110</v>
      </c>
      <c r="U18" s="34"/>
      <c r="V18" s="15" t="s">
        <v>110</v>
      </c>
      <c r="W18" s="34"/>
      <c r="X18" s="15" t="s">
        <v>110</v>
      </c>
      <c r="Y18" s="34"/>
      <c r="Z18" s="14" t="s">
        <v>110</v>
      </c>
      <c r="AA18" s="34"/>
      <c r="AB18" s="67"/>
      <c r="AD18" s="71"/>
      <c r="AE18" s="19"/>
    </row>
    <row r="19" spans="1:31" s="72" customFormat="1" ht="12.75">
      <c r="A19" s="3" t="s">
        <v>25</v>
      </c>
      <c r="B19" s="45" t="s">
        <v>121</v>
      </c>
      <c r="C19" s="33" t="s">
        <v>55</v>
      </c>
      <c r="D19" s="49">
        <f t="shared" si="0"/>
        <v>2</v>
      </c>
      <c r="E19" s="114">
        <f t="shared" si="1"/>
        <v>0</v>
      </c>
      <c r="F19" s="125">
        <v>16</v>
      </c>
      <c r="G19" s="34"/>
      <c r="H19" s="15" t="s">
        <v>109</v>
      </c>
      <c r="I19" s="34"/>
      <c r="J19" s="15" t="s">
        <v>109</v>
      </c>
      <c r="K19" s="34"/>
      <c r="L19" s="24" t="s">
        <v>110</v>
      </c>
      <c r="M19" s="74"/>
      <c r="N19" s="24" t="s">
        <v>110</v>
      </c>
      <c r="O19" s="34"/>
      <c r="P19" s="24" t="s">
        <v>110</v>
      </c>
      <c r="Q19" s="34"/>
      <c r="R19" s="122">
        <v>10</v>
      </c>
      <c r="S19" s="34"/>
      <c r="T19" s="24">
        <v>17</v>
      </c>
      <c r="U19" s="34"/>
      <c r="V19" s="24" t="s">
        <v>110</v>
      </c>
      <c r="W19" s="34"/>
      <c r="X19" s="24" t="s">
        <v>110</v>
      </c>
      <c r="Y19" s="34"/>
      <c r="Z19" s="14">
        <v>60</v>
      </c>
      <c r="AA19" s="34"/>
      <c r="AB19" s="67"/>
      <c r="AD19" s="71"/>
      <c r="AE19" s="19"/>
    </row>
    <row r="20" spans="1:31" s="72" customFormat="1" ht="12.75">
      <c r="A20" s="126" t="s">
        <v>26</v>
      </c>
      <c r="B20" s="127" t="s">
        <v>68</v>
      </c>
      <c r="C20" s="127" t="s">
        <v>47</v>
      </c>
      <c r="D20" s="49">
        <f t="shared" si="0"/>
        <v>2</v>
      </c>
      <c r="E20" s="114">
        <f t="shared" si="1"/>
        <v>0</v>
      </c>
      <c r="F20" s="124">
        <v>24</v>
      </c>
      <c r="G20" s="16"/>
      <c r="H20" s="15" t="s">
        <v>109</v>
      </c>
      <c r="I20" s="16"/>
      <c r="J20" s="15">
        <v>54</v>
      </c>
      <c r="K20" s="16"/>
      <c r="L20" s="15" t="s">
        <v>109</v>
      </c>
      <c r="M20" s="16"/>
      <c r="N20" s="15" t="s">
        <v>110</v>
      </c>
      <c r="O20" s="16"/>
      <c r="P20" s="15" t="s">
        <v>110</v>
      </c>
      <c r="Q20" s="16"/>
      <c r="R20" s="15" t="s">
        <v>110</v>
      </c>
      <c r="S20" s="16"/>
      <c r="T20" s="120">
        <v>11</v>
      </c>
      <c r="U20" s="16"/>
      <c r="V20" s="15" t="s">
        <v>110</v>
      </c>
      <c r="W20" s="16"/>
      <c r="X20" s="15" t="s">
        <v>110</v>
      </c>
      <c r="Y20" s="16"/>
      <c r="Z20" s="14" t="s">
        <v>110</v>
      </c>
      <c r="AA20" s="16"/>
      <c r="AB20" s="67"/>
      <c r="AD20" s="71"/>
      <c r="AE20" s="19"/>
    </row>
    <row r="21" spans="1:31" s="72" customFormat="1" ht="12.75">
      <c r="A21" s="3" t="s">
        <v>27</v>
      </c>
      <c r="B21" s="33" t="s">
        <v>42</v>
      </c>
      <c r="C21" s="6" t="s">
        <v>46</v>
      </c>
      <c r="D21" s="49">
        <f t="shared" si="0"/>
        <v>2</v>
      </c>
      <c r="E21" s="114">
        <f t="shared" si="1"/>
        <v>0</v>
      </c>
      <c r="F21" s="24" t="s">
        <v>109</v>
      </c>
      <c r="G21" s="34"/>
      <c r="H21" s="120">
        <v>13</v>
      </c>
      <c r="I21" s="34"/>
      <c r="J21" s="24">
        <v>45</v>
      </c>
      <c r="K21" s="34"/>
      <c r="L21" s="24">
        <v>17</v>
      </c>
      <c r="M21" s="74"/>
      <c r="N21" s="123">
        <v>15</v>
      </c>
      <c r="O21" s="34"/>
      <c r="P21" s="24">
        <v>47</v>
      </c>
      <c r="Q21" s="34"/>
      <c r="R21" s="24" t="s">
        <v>109</v>
      </c>
      <c r="S21" s="34"/>
      <c r="T21" s="24" t="s">
        <v>110</v>
      </c>
      <c r="U21" s="34"/>
      <c r="V21" s="24" t="s">
        <v>110</v>
      </c>
      <c r="W21" s="34"/>
      <c r="X21" s="24" t="s">
        <v>110</v>
      </c>
      <c r="Y21" s="34"/>
      <c r="Z21" s="14" t="s">
        <v>110</v>
      </c>
      <c r="AA21" s="34"/>
      <c r="AB21" s="67"/>
      <c r="AD21" s="71"/>
      <c r="AE21" s="19"/>
    </row>
    <row r="22" spans="1:31" s="72" customFormat="1" ht="12.75">
      <c r="A22" s="3" t="s">
        <v>28</v>
      </c>
      <c r="B22" s="45" t="s">
        <v>76</v>
      </c>
      <c r="C22" s="6" t="s">
        <v>46</v>
      </c>
      <c r="D22" s="49">
        <f t="shared" si="0"/>
        <v>2</v>
      </c>
      <c r="E22" s="114">
        <f t="shared" si="1"/>
        <v>0</v>
      </c>
      <c r="F22" s="120">
        <v>13</v>
      </c>
      <c r="G22" s="34"/>
      <c r="H22" s="121">
        <v>19</v>
      </c>
      <c r="I22" s="34"/>
      <c r="J22" s="24" t="s">
        <v>109</v>
      </c>
      <c r="K22" s="34"/>
      <c r="L22" s="24" t="s">
        <v>109</v>
      </c>
      <c r="M22" s="74"/>
      <c r="N22" s="24" t="s">
        <v>110</v>
      </c>
      <c r="O22" s="34"/>
      <c r="P22" s="24">
        <v>50</v>
      </c>
      <c r="Q22" s="34"/>
      <c r="R22" s="24" t="s">
        <v>110</v>
      </c>
      <c r="S22" s="34"/>
      <c r="T22" s="24" t="s">
        <v>110</v>
      </c>
      <c r="U22" s="34"/>
      <c r="V22" s="15" t="s">
        <v>110</v>
      </c>
      <c r="W22" s="34"/>
      <c r="X22" s="15" t="s">
        <v>110</v>
      </c>
      <c r="Y22" s="34"/>
      <c r="Z22" s="14" t="s">
        <v>110</v>
      </c>
      <c r="AA22" s="34"/>
      <c r="AB22" s="67"/>
      <c r="AD22" s="71"/>
      <c r="AE22" s="19"/>
    </row>
    <row r="23" spans="1:31" s="72" customFormat="1" ht="12.75">
      <c r="A23" s="3" t="s">
        <v>29</v>
      </c>
      <c r="B23" s="33" t="s">
        <v>73</v>
      </c>
      <c r="C23" s="6" t="s">
        <v>67</v>
      </c>
      <c r="D23" s="49">
        <f t="shared" si="0"/>
        <v>2</v>
      </c>
      <c r="E23" s="114">
        <f t="shared" si="1"/>
        <v>0</v>
      </c>
      <c r="F23" s="15">
        <v>19</v>
      </c>
      <c r="G23" s="34"/>
      <c r="H23" s="120">
        <v>16</v>
      </c>
      <c r="I23" s="34"/>
      <c r="J23" s="24">
        <v>59</v>
      </c>
      <c r="K23" s="34"/>
      <c r="L23" s="24" t="s">
        <v>109</v>
      </c>
      <c r="M23" s="74"/>
      <c r="N23" s="24" t="s">
        <v>109</v>
      </c>
      <c r="O23" s="34"/>
      <c r="P23" s="24">
        <v>42</v>
      </c>
      <c r="Q23" s="34"/>
      <c r="R23" s="24">
        <v>20</v>
      </c>
      <c r="S23" s="34"/>
      <c r="T23" s="24" t="s">
        <v>110</v>
      </c>
      <c r="U23" s="34"/>
      <c r="V23" s="24" t="s">
        <v>110</v>
      </c>
      <c r="W23" s="34"/>
      <c r="X23" s="24" t="s">
        <v>110</v>
      </c>
      <c r="Y23" s="34"/>
      <c r="Z23" s="14" t="s">
        <v>110</v>
      </c>
      <c r="AA23" s="34"/>
      <c r="AB23" s="67"/>
      <c r="AD23" s="71"/>
      <c r="AE23" s="19"/>
    </row>
    <row r="24" spans="1:31" s="72" customFormat="1" ht="12.75">
      <c r="A24" s="3" t="s">
        <v>30</v>
      </c>
      <c r="B24" s="33" t="s">
        <v>105</v>
      </c>
      <c r="C24" s="33" t="s">
        <v>46</v>
      </c>
      <c r="D24" s="49">
        <f t="shared" si="0"/>
        <v>2</v>
      </c>
      <c r="E24" s="114">
        <f t="shared" si="1"/>
        <v>0</v>
      </c>
      <c r="F24" s="120">
        <v>17</v>
      </c>
      <c r="G24" s="34"/>
      <c r="H24" s="15" t="s">
        <v>109</v>
      </c>
      <c r="I24" s="34"/>
      <c r="J24" s="24">
        <v>56</v>
      </c>
      <c r="K24" s="34"/>
      <c r="L24" s="24" t="s">
        <v>109</v>
      </c>
      <c r="M24" s="34"/>
      <c r="N24" s="24" t="s">
        <v>110</v>
      </c>
      <c r="O24" s="34"/>
      <c r="P24" s="24">
        <v>54</v>
      </c>
      <c r="Q24" s="34"/>
      <c r="R24" s="24" t="s">
        <v>110</v>
      </c>
      <c r="S24" s="34"/>
      <c r="T24" s="24" t="s">
        <v>110</v>
      </c>
      <c r="U24" s="34"/>
      <c r="V24" s="15">
        <v>57</v>
      </c>
      <c r="W24" s="34"/>
      <c r="X24" s="15" t="s">
        <v>110</v>
      </c>
      <c r="Y24" s="34"/>
      <c r="Z24" s="14" t="s">
        <v>110</v>
      </c>
      <c r="AA24" s="34"/>
      <c r="AB24" s="67"/>
      <c r="AD24" s="71"/>
      <c r="AE24" s="19"/>
    </row>
    <row r="25" spans="1:31" s="72" customFormat="1" ht="12.75">
      <c r="A25" s="3" t="s">
        <v>31</v>
      </c>
      <c r="B25" s="33" t="s">
        <v>77</v>
      </c>
      <c r="C25" s="6" t="s">
        <v>69</v>
      </c>
      <c r="D25" s="49">
        <f t="shared" si="0"/>
        <v>2</v>
      </c>
      <c r="E25" s="114">
        <f t="shared" si="1"/>
        <v>0</v>
      </c>
      <c r="F25" s="120">
        <v>18</v>
      </c>
      <c r="G25" s="34"/>
      <c r="H25" s="15" t="s">
        <v>109</v>
      </c>
      <c r="I25" s="34"/>
      <c r="J25" s="15">
        <v>30</v>
      </c>
      <c r="K25" s="34"/>
      <c r="L25" s="24" t="s">
        <v>109</v>
      </c>
      <c r="M25" s="74"/>
      <c r="N25" s="24" t="s">
        <v>110</v>
      </c>
      <c r="O25" s="34"/>
      <c r="P25" s="24" t="s">
        <v>110</v>
      </c>
      <c r="Q25" s="34"/>
      <c r="R25" s="24" t="s">
        <v>110</v>
      </c>
      <c r="S25" s="34"/>
      <c r="T25" s="24" t="s">
        <v>110</v>
      </c>
      <c r="U25" s="34"/>
      <c r="V25" s="15" t="s">
        <v>110</v>
      </c>
      <c r="W25" s="34"/>
      <c r="X25" s="15" t="s">
        <v>110</v>
      </c>
      <c r="Y25" s="34"/>
      <c r="Z25" s="14" t="s">
        <v>110</v>
      </c>
      <c r="AA25" s="34"/>
      <c r="AB25" s="67"/>
      <c r="AD25" s="71"/>
      <c r="AE25" s="19"/>
    </row>
    <row r="26" spans="1:31" s="72" customFormat="1" ht="12.75">
      <c r="A26" s="3" t="s">
        <v>32</v>
      </c>
      <c r="B26" s="45" t="s">
        <v>120</v>
      </c>
      <c r="C26" s="6" t="s">
        <v>46</v>
      </c>
      <c r="D26" s="49">
        <f t="shared" si="0"/>
        <v>2</v>
      </c>
      <c r="E26" s="114">
        <f t="shared" si="1"/>
        <v>0</v>
      </c>
      <c r="F26" s="120">
        <v>21</v>
      </c>
      <c r="G26" s="34"/>
      <c r="H26" s="15" t="s">
        <v>109</v>
      </c>
      <c r="I26" s="34"/>
      <c r="J26" s="15" t="s">
        <v>109</v>
      </c>
      <c r="K26" s="34"/>
      <c r="L26" s="15" t="s">
        <v>110</v>
      </c>
      <c r="M26" s="74"/>
      <c r="N26" s="14" t="s">
        <v>110</v>
      </c>
      <c r="O26" s="34"/>
      <c r="P26" s="15" t="s">
        <v>110</v>
      </c>
      <c r="Q26" s="34"/>
      <c r="R26" s="24">
        <v>29</v>
      </c>
      <c r="S26" s="34"/>
      <c r="T26" s="24" t="s">
        <v>110</v>
      </c>
      <c r="U26" s="34"/>
      <c r="V26" s="15">
        <v>63</v>
      </c>
      <c r="W26" s="34"/>
      <c r="X26" s="15" t="s">
        <v>110</v>
      </c>
      <c r="Y26" s="34"/>
      <c r="Z26" s="14" t="s">
        <v>110</v>
      </c>
      <c r="AA26" s="34"/>
      <c r="AB26" s="67"/>
      <c r="AD26" s="71"/>
      <c r="AE26" s="19"/>
    </row>
    <row r="27" spans="1:31" s="72" customFormat="1" ht="12.75">
      <c r="A27" s="3" t="s">
        <v>81</v>
      </c>
      <c r="B27" s="33" t="s">
        <v>119</v>
      </c>
      <c r="C27" s="33" t="s">
        <v>56</v>
      </c>
      <c r="D27" s="49">
        <f t="shared" si="0"/>
        <v>2</v>
      </c>
      <c r="E27" s="114">
        <f t="shared" si="1"/>
        <v>0</v>
      </c>
      <c r="F27" s="15">
        <v>26</v>
      </c>
      <c r="G27" s="34"/>
      <c r="H27" s="15" t="s">
        <v>109</v>
      </c>
      <c r="I27" s="34"/>
      <c r="J27" s="15" t="s">
        <v>109</v>
      </c>
      <c r="K27" s="34"/>
      <c r="L27" s="24" t="s">
        <v>110</v>
      </c>
      <c r="M27" s="74"/>
      <c r="N27" s="24" t="s">
        <v>110</v>
      </c>
      <c r="O27" s="34"/>
      <c r="P27" s="24">
        <v>44</v>
      </c>
      <c r="Q27" s="34"/>
      <c r="R27" s="122">
        <v>24</v>
      </c>
      <c r="S27" s="34"/>
      <c r="T27" s="24" t="s">
        <v>110</v>
      </c>
      <c r="U27" s="34"/>
      <c r="V27" s="15" t="s">
        <v>110</v>
      </c>
      <c r="W27" s="34"/>
      <c r="X27" s="15" t="s">
        <v>110</v>
      </c>
      <c r="Y27" s="34"/>
      <c r="Z27" s="14" t="s">
        <v>110</v>
      </c>
      <c r="AA27" s="34"/>
      <c r="AB27" s="67"/>
      <c r="AD27" s="71"/>
      <c r="AE27" s="19"/>
    </row>
    <row r="28" spans="1:31" s="72" customFormat="1" ht="12.75">
      <c r="A28" s="126" t="s">
        <v>82</v>
      </c>
      <c r="B28" s="128" t="s">
        <v>79</v>
      </c>
      <c r="C28" s="128" t="s">
        <v>47</v>
      </c>
      <c r="D28" s="49">
        <f t="shared" si="0"/>
        <v>2</v>
      </c>
      <c r="E28" s="114">
        <f t="shared" si="1"/>
        <v>0</v>
      </c>
      <c r="F28" s="120">
        <v>25</v>
      </c>
      <c r="G28" s="34"/>
      <c r="H28" s="15" t="s">
        <v>109</v>
      </c>
      <c r="I28" s="34"/>
      <c r="J28" s="15">
        <v>52</v>
      </c>
      <c r="K28" s="34"/>
      <c r="L28" s="15" t="s">
        <v>109</v>
      </c>
      <c r="M28" s="74"/>
      <c r="N28" s="15" t="s">
        <v>110</v>
      </c>
      <c r="O28" s="34"/>
      <c r="P28" s="24" t="s">
        <v>110</v>
      </c>
      <c r="Q28" s="34"/>
      <c r="R28" s="24" t="s">
        <v>110</v>
      </c>
      <c r="S28" s="34"/>
      <c r="T28" s="24" t="s">
        <v>110</v>
      </c>
      <c r="U28" s="34"/>
      <c r="V28" s="15" t="s">
        <v>110</v>
      </c>
      <c r="W28" s="34"/>
      <c r="X28" s="15" t="s">
        <v>110</v>
      </c>
      <c r="Y28" s="34"/>
      <c r="Z28" s="14" t="s">
        <v>110</v>
      </c>
      <c r="AA28" s="34"/>
      <c r="AB28" s="67"/>
      <c r="AD28" s="71"/>
      <c r="AE28" s="19"/>
    </row>
    <row r="29" spans="1:31" s="72" customFormat="1" ht="12.75">
      <c r="A29" s="3"/>
      <c r="B29" s="33"/>
      <c r="C29" s="6"/>
      <c r="D29" s="49">
        <f t="shared" si="0"/>
        <v>0</v>
      </c>
      <c r="E29" s="114">
        <f t="shared" si="1"/>
        <v>0</v>
      </c>
      <c r="F29" s="24"/>
      <c r="G29" s="34"/>
      <c r="H29" s="15"/>
      <c r="I29" s="34"/>
      <c r="J29" s="24"/>
      <c r="K29" s="34"/>
      <c r="L29" s="24"/>
      <c r="M29" s="74"/>
      <c r="N29" s="24"/>
      <c r="O29" s="34"/>
      <c r="P29" s="24"/>
      <c r="Q29" s="34"/>
      <c r="R29" s="24"/>
      <c r="S29" s="34"/>
      <c r="T29" s="24"/>
      <c r="U29" s="34"/>
      <c r="V29" s="24"/>
      <c r="W29" s="34"/>
      <c r="X29" s="24"/>
      <c r="Y29" s="34"/>
      <c r="Z29" s="14"/>
      <c r="AA29" s="34"/>
      <c r="AB29" s="67"/>
      <c r="AD29" s="71"/>
      <c r="AE29" s="19"/>
    </row>
    <row r="30" spans="1:31" s="72" customFormat="1" ht="12.75">
      <c r="A30" s="3"/>
      <c r="B30" s="7"/>
      <c r="C30" s="7"/>
      <c r="D30" s="56">
        <f t="shared" si="0"/>
        <v>0</v>
      </c>
      <c r="E30" s="42">
        <f t="shared" si="1"/>
        <v>0</v>
      </c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17"/>
      <c r="Q30" s="18"/>
      <c r="R30" s="17"/>
      <c r="S30" s="18"/>
      <c r="T30" s="17"/>
      <c r="U30" s="18"/>
      <c r="V30" s="17"/>
      <c r="W30" s="18"/>
      <c r="X30" s="17"/>
      <c r="Y30" s="18"/>
      <c r="Z30" s="17"/>
      <c r="AA30" s="18"/>
      <c r="AB30" s="68">
        <f>AD30+AE30</f>
        <v>0</v>
      </c>
      <c r="AD30" s="71"/>
      <c r="AE30" s="19"/>
    </row>
  </sheetData>
  <sheetProtection/>
  <mergeCells count="59">
    <mergeCell ref="Z5:AA5"/>
    <mergeCell ref="N5:O5"/>
    <mergeCell ref="P5:Q5"/>
    <mergeCell ref="R5:S5"/>
    <mergeCell ref="T5:U5"/>
    <mergeCell ref="V5:W5"/>
    <mergeCell ref="X5:Y5"/>
    <mergeCell ref="P4:Q4"/>
    <mergeCell ref="R4:S4"/>
    <mergeCell ref="T4:U4"/>
    <mergeCell ref="V4:W4"/>
    <mergeCell ref="X4:Y4"/>
    <mergeCell ref="Z4:AA4"/>
    <mergeCell ref="R3:S3"/>
    <mergeCell ref="T3:U3"/>
    <mergeCell ref="V3:W3"/>
    <mergeCell ref="X3:Y3"/>
    <mergeCell ref="Z3:AA3"/>
    <mergeCell ref="F4:G4"/>
    <mergeCell ref="H4:I4"/>
    <mergeCell ref="J4:K4"/>
    <mergeCell ref="L4:M4"/>
    <mergeCell ref="N4:O4"/>
    <mergeCell ref="T2:U2"/>
    <mergeCell ref="V2:W2"/>
    <mergeCell ref="X2:Y2"/>
    <mergeCell ref="Z2:AA2"/>
    <mergeCell ref="F3:G3"/>
    <mergeCell ref="H3:I3"/>
    <mergeCell ref="J3:K3"/>
    <mergeCell ref="L3:M3"/>
    <mergeCell ref="N3:O3"/>
    <mergeCell ref="P3:Q3"/>
    <mergeCell ref="AB1:AB5"/>
    <mergeCell ref="A2:A5"/>
    <mergeCell ref="B2:C5"/>
    <mergeCell ref="F2:G2"/>
    <mergeCell ref="H2:I2"/>
    <mergeCell ref="J2:K2"/>
    <mergeCell ref="L2:M2"/>
    <mergeCell ref="N2:O2"/>
    <mergeCell ref="P2:Q2"/>
    <mergeCell ref="R2:S2"/>
    <mergeCell ref="P1:Q1"/>
    <mergeCell ref="R1:S1"/>
    <mergeCell ref="T1:U1"/>
    <mergeCell ref="V1:W1"/>
    <mergeCell ref="X1:Y1"/>
    <mergeCell ref="Z1:AA1"/>
    <mergeCell ref="D1:D5"/>
    <mergeCell ref="F1:G1"/>
    <mergeCell ref="H1:I1"/>
    <mergeCell ref="J1:K1"/>
    <mergeCell ref="L1:M1"/>
    <mergeCell ref="N1:O1"/>
    <mergeCell ref="F5:G5"/>
    <mergeCell ref="H5:I5"/>
    <mergeCell ref="J5:K5"/>
    <mergeCell ref="L5:M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0" r:id="rId3"/>
  <rowBreaks count="1" manualBreakCount="1">
    <brk id="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showZero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7" sqref="A27:IV59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55" customWidth="1"/>
    <col min="5" max="5" width="4.7109375" style="19" customWidth="1"/>
    <col min="6" max="27" width="3.8515625" style="19" customWidth="1"/>
    <col min="28" max="28" width="3.00390625" style="71" customWidth="1"/>
    <col min="29" max="29" width="0" style="72" hidden="1" customWidth="1"/>
    <col min="30" max="30" width="7.421875" style="71" customWidth="1"/>
    <col min="31" max="31" width="5.28125" style="19" customWidth="1"/>
    <col min="32" max="32" width="4.7109375" style="0" customWidth="1"/>
  </cols>
  <sheetData>
    <row r="1" spans="1:28" ht="104.25" customHeight="1">
      <c r="A1" s="9"/>
      <c r="B1" s="1" t="s">
        <v>0</v>
      </c>
      <c r="C1" s="1" t="s">
        <v>1</v>
      </c>
      <c r="D1" s="154" t="s">
        <v>21</v>
      </c>
      <c r="E1" s="35"/>
      <c r="F1" s="166" t="s">
        <v>84</v>
      </c>
      <c r="G1" s="167"/>
      <c r="H1" s="166" t="s">
        <v>85</v>
      </c>
      <c r="I1" s="167"/>
      <c r="J1" s="166" t="s">
        <v>86</v>
      </c>
      <c r="K1" s="167"/>
      <c r="L1" s="166" t="s">
        <v>87</v>
      </c>
      <c r="M1" s="167"/>
      <c r="N1" s="166" t="s">
        <v>88</v>
      </c>
      <c r="O1" s="167"/>
      <c r="P1" s="166" t="s">
        <v>89</v>
      </c>
      <c r="Q1" s="167"/>
      <c r="R1" s="158" t="s">
        <v>90</v>
      </c>
      <c r="S1" s="159"/>
      <c r="T1" s="166" t="s">
        <v>91</v>
      </c>
      <c r="U1" s="167"/>
      <c r="V1" s="158" t="s">
        <v>126</v>
      </c>
      <c r="W1" s="159"/>
      <c r="X1" s="158" t="s">
        <v>127</v>
      </c>
      <c r="Y1" s="159"/>
      <c r="Z1" s="158" t="s">
        <v>94</v>
      </c>
      <c r="AA1" s="159"/>
      <c r="AB1" s="142" t="s">
        <v>22</v>
      </c>
    </row>
    <row r="2" spans="1:28" ht="12.75" customHeight="1">
      <c r="A2" s="151"/>
      <c r="B2" s="145" t="s">
        <v>107</v>
      </c>
      <c r="C2" s="146"/>
      <c r="D2" s="155"/>
      <c r="E2" s="4">
        <v>13</v>
      </c>
      <c r="F2" s="135">
        <v>6.6</v>
      </c>
      <c r="G2" s="136"/>
      <c r="H2" s="156"/>
      <c r="I2" s="157"/>
      <c r="J2" s="160"/>
      <c r="K2" s="161"/>
      <c r="L2" s="160"/>
      <c r="M2" s="161"/>
      <c r="N2" s="160"/>
      <c r="O2" s="161"/>
      <c r="P2" s="135">
        <v>10</v>
      </c>
      <c r="Q2" s="136"/>
      <c r="R2" s="135">
        <v>13</v>
      </c>
      <c r="S2" s="136"/>
      <c r="T2" s="138">
        <v>10.8</v>
      </c>
      <c r="U2" s="139"/>
      <c r="V2" s="164">
        <v>11</v>
      </c>
      <c r="W2" s="165"/>
      <c r="X2" s="164">
        <v>12</v>
      </c>
      <c r="Y2" s="165"/>
      <c r="Z2" s="170">
        <v>11.4</v>
      </c>
      <c r="AA2" s="139"/>
      <c r="AB2" s="143"/>
    </row>
    <row r="3" spans="1:28" ht="12.75" customHeight="1">
      <c r="A3" s="151"/>
      <c r="B3" s="147"/>
      <c r="C3" s="148"/>
      <c r="D3" s="155"/>
      <c r="E3" s="5">
        <v>15</v>
      </c>
      <c r="F3" s="140">
        <v>10.6</v>
      </c>
      <c r="G3" s="141"/>
      <c r="H3" s="135">
        <v>13</v>
      </c>
      <c r="I3" s="136"/>
      <c r="J3" s="133">
        <v>35.2</v>
      </c>
      <c r="K3" s="134"/>
      <c r="L3" s="162"/>
      <c r="M3" s="163"/>
      <c r="N3" s="162"/>
      <c r="O3" s="163"/>
      <c r="P3" s="135">
        <v>18</v>
      </c>
      <c r="Q3" s="136"/>
      <c r="R3" s="135">
        <v>17</v>
      </c>
      <c r="S3" s="136"/>
      <c r="T3" s="137">
        <v>37.8</v>
      </c>
      <c r="U3" s="134"/>
      <c r="V3" s="135">
        <v>11</v>
      </c>
      <c r="W3" s="136"/>
      <c r="X3" s="135">
        <v>20</v>
      </c>
      <c r="Y3" s="136"/>
      <c r="Z3" s="133">
        <v>34.2</v>
      </c>
      <c r="AA3" s="134"/>
      <c r="AB3" s="143"/>
    </row>
    <row r="4" spans="1:28" ht="12.75" customHeight="1">
      <c r="A4" s="151"/>
      <c r="B4" s="147"/>
      <c r="C4" s="148"/>
      <c r="D4" s="155"/>
      <c r="E4" s="5">
        <v>17</v>
      </c>
      <c r="F4" s="140">
        <v>15.4</v>
      </c>
      <c r="G4" s="141"/>
      <c r="H4" s="135">
        <v>13</v>
      </c>
      <c r="I4" s="136"/>
      <c r="J4" s="133">
        <v>70.4</v>
      </c>
      <c r="K4" s="134"/>
      <c r="L4" s="133">
        <v>6</v>
      </c>
      <c r="M4" s="134"/>
      <c r="N4" s="133">
        <v>23</v>
      </c>
      <c r="O4" s="134"/>
      <c r="P4" s="135">
        <v>18</v>
      </c>
      <c r="Q4" s="136"/>
      <c r="R4" s="135">
        <v>27.2</v>
      </c>
      <c r="S4" s="136"/>
      <c r="T4" s="137">
        <v>55.8</v>
      </c>
      <c r="U4" s="134"/>
      <c r="V4" s="135">
        <v>17.8</v>
      </c>
      <c r="W4" s="136"/>
      <c r="X4" s="135">
        <v>20</v>
      </c>
      <c r="Y4" s="136"/>
      <c r="Z4" s="133">
        <v>68.4</v>
      </c>
      <c r="AA4" s="134"/>
      <c r="AB4" s="143"/>
    </row>
    <row r="5" spans="1:28" ht="12.75" customHeight="1">
      <c r="A5" s="151"/>
      <c r="B5" s="149"/>
      <c r="C5" s="150"/>
      <c r="D5" s="155"/>
      <c r="E5" s="8" t="s">
        <v>2</v>
      </c>
      <c r="F5" s="152"/>
      <c r="G5" s="153"/>
      <c r="H5" s="135">
        <v>13</v>
      </c>
      <c r="I5" s="136"/>
      <c r="J5" s="140">
        <v>105.6</v>
      </c>
      <c r="K5" s="141"/>
      <c r="L5" s="140">
        <v>6</v>
      </c>
      <c r="M5" s="141"/>
      <c r="N5" s="140">
        <v>23</v>
      </c>
      <c r="O5" s="141"/>
      <c r="P5" s="135">
        <v>23</v>
      </c>
      <c r="Q5" s="136"/>
      <c r="R5" s="135">
        <v>34</v>
      </c>
      <c r="S5" s="136"/>
      <c r="T5" s="137">
        <v>81</v>
      </c>
      <c r="U5" s="134"/>
      <c r="V5" s="168">
        <v>17.8</v>
      </c>
      <c r="W5" s="169"/>
      <c r="X5" s="168">
        <v>40</v>
      </c>
      <c r="Y5" s="169"/>
      <c r="Z5" s="140">
        <v>114</v>
      </c>
      <c r="AA5" s="141"/>
      <c r="AB5" s="143"/>
    </row>
    <row r="6" spans="1:31" s="72" customFormat="1" ht="29.25">
      <c r="A6" s="2"/>
      <c r="B6" s="10" t="s">
        <v>16</v>
      </c>
      <c r="C6" s="11"/>
      <c r="D6" s="50">
        <f aca="true" t="shared" si="0" ref="D6:D24">COUNTIF(F6:AA6,"*)")</f>
        <v>0</v>
      </c>
      <c r="E6" s="23"/>
      <c r="F6" s="12" t="s">
        <v>3</v>
      </c>
      <c r="G6" s="13" t="s">
        <v>4</v>
      </c>
      <c r="H6" s="12" t="s">
        <v>3</v>
      </c>
      <c r="I6" s="13" t="s">
        <v>4</v>
      </c>
      <c r="J6" s="12" t="s">
        <v>3</v>
      </c>
      <c r="K6" s="13" t="s">
        <v>4</v>
      </c>
      <c r="L6" s="12" t="s">
        <v>3</v>
      </c>
      <c r="M6" s="13" t="s">
        <v>4</v>
      </c>
      <c r="N6" s="12" t="s">
        <v>3</v>
      </c>
      <c r="O6" s="13" t="s">
        <v>4</v>
      </c>
      <c r="P6" s="12" t="s">
        <v>3</v>
      </c>
      <c r="Q6" s="13" t="s">
        <v>4</v>
      </c>
      <c r="R6" s="12" t="s">
        <v>3</v>
      </c>
      <c r="S6" s="13" t="s">
        <v>4</v>
      </c>
      <c r="T6" s="12" t="s">
        <v>3</v>
      </c>
      <c r="U6" s="13" t="s">
        <v>4</v>
      </c>
      <c r="V6" s="12" t="s">
        <v>3</v>
      </c>
      <c r="W6" s="13" t="s">
        <v>4</v>
      </c>
      <c r="X6" s="12" t="s">
        <v>3</v>
      </c>
      <c r="Y6" s="13" t="s">
        <v>4</v>
      </c>
      <c r="Z6" s="12" t="s">
        <v>3</v>
      </c>
      <c r="AA6" s="13" t="s">
        <v>4</v>
      </c>
      <c r="AB6" s="81">
        <f>AD6+AE6</f>
        <v>0</v>
      </c>
      <c r="AD6" s="71"/>
      <c r="AE6" s="19"/>
    </row>
    <row r="7" spans="1:31" s="72" customFormat="1" ht="12.75">
      <c r="A7" s="3" t="s">
        <v>5</v>
      </c>
      <c r="B7" s="102" t="s">
        <v>60</v>
      </c>
      <c r="C7" s="6" t="s">
        <v>56</v>
      </c>
      <c r="D7" s="97">
        <f t="shared" si="0"/>
        <v>2</v>
      </c>
      <c r="E7" s="113">
        <f aca="true" t="shared" si="1" ref="E7:E23">SUM(G7+I7+K7+M7+O7+Q7+S7+U7+W7+Y7+AA7)</f>
        <v>95</v>
      </c>
      <c r="F7" s="98" t="s">
        <v>110</v>
      </c>
      <c r="G7" s="61"/>
      <c r="H7" s="98">
        <v>1</v>
      </c>
      <c r="I7" s="61">
        <v>12</v>
      </c>
      <c r="J7" s="98">
        <v>2</v>
      </c>
      <c r="K7" s="61">
        <v>18</v>
      </c>
      <c r="L7" s="98">
        <v>2</v>
      </c>
      <c r="M7" s="61">
        <v>6</v>
      </c>
      <c r="N7" s="98" t="s">
        <v>111</v>
      </c>
      <c r="O7" s="61">
        <v>7</v>
      </c>
      <c r="P7" s="98" t="s">
        <v>109</v>
      </c>
      <c r="Q7" s="61"/>
      <c r="R7" s="98">
        <v>2</v>
      </c>
      <c r="S7" s="61">
        <v>10</v>
      </c>
      <c r="T7" s="98">
        <v>2</v>
      </c>
      <c r="U7" s="61">
        <v>18</v>
      </c>
      <c r="V7" s="98">
        <v>1</v>
      </c>
      <c r="W7" s="61">
        <v>15</v>
      </c>
      <c r="X7" s="98">
        <v>5</v>
      </c>
      <c r="Y7" s="61">
        <v>9</v>
      </c>
      <c r="Z7" s="98" t="s">
        <v>109</v>
      </c>
      <c r="AA7" s="61"/>
      <c r="AB7" s="99">
        <f>AD7+AE7</f>
        <v>0</v>
      </c>
      <c r="AD7" s="71"/>
      <c r="AE7" s="19"/>
    </row>
    <row r="8" spans="1:31" s="72" customFormat="1" ht="12.75">
      <c r="A8" s="3" t="s">
        <v>6</v>
      </c>
      <c r="B8" s="26" t="s">
        <v>59</v>
      </c>
      <c r="C8" s="6" t="s">
        <v>56</v>
      </c>
      <c r="D8" s="49">
        <f t="shared" si="0"/>
        <v>2</v>
      </c>
      <c r="E8" s="114">
        <f t="shared" si="1"/>
        <v>52</v>
      </c>
      <c r="F8" s="15" t="s">
        <v>110</v>
      </c>
      <c r="G8" s="16"/>
      <c r="H8" s="15">
        <v>4</v>
      </c>
      <c r="I8" s="16">
        <v>7</v>
      </c>
      <c r="J8" s="15">
        <v>3</v>
      </c>
      <c r="K8" s="16">
        <v>16</v>
      </c>
      <c r="L8" s="15">
        <v>6</v>
      </c>
      <c r="M8" s="16">
        <v>1</v>
      </c>
      <c r="N8" s="15" t="s">
        <v>109</v>
      </c>
      <c r="O8" s="16"/>
      <c r="P8" s="15">
        <v>1</v>
      </c>
      <c r="Q8" s="16">
        <v>15</v>
      </c>
      <c r="R8" s="15" t="s">
        <v>109</v>
      </c>
      <c r="S8" s="16"/>
      <c r="T8" s="15" t="s">
        <v>110</v>
      </c>
      <c r="U8" s="16"/>
      <c r="V8" s="15">
        <v>6</v>
      </c>
      <c r="W8" s="16">
        <v>8</v>
      </c>
      <c r="X8" s="15">
        <v>9</v>
      </c>
      <c r="Y8" s="16">
        <v>5</v>
      </c>
      <c r="Z8" s="15" t="s">
        <v>110</v>
      </c>
      <c r="AA8" s="16"/>
      <c r="AB8" s="67">
        <f>AD8+AE8</f>
        <v>0</v>
      </c>
      <c r="AD8" s="71"/>
      <c r="AE8" s="19"/>
    </row>
    <row r="9" spans="1:31" s="72" customFormat="1" ht="12.75">
      <c r="A9" s="3" t="s">
        <v>7</v>
      </c>
      <c r="B9" s="26" t="s">
        <v>52</v>
      </c>
      <c r="C9" s="33" t="s">
        <v>46</v>
      </c>
      <c r="D9" s="49">
        <f t="shared" si="0"/>
        <v>2</v>
      </c>
      <c r="E9" s="114">
        <f t="shared" si="1"/>
        <v>51</v>
      </c>
      <c r="F9" s="15" t="s">
        <v>110</v>
      </c>
      <c r="G9" s="16"/>
      <c r="H9" s="15">
        <v>11</v>
      </c>
      <c r="I9" s="16">
        <v>1</v>
      </c>
      <c r="J9" s="15">
        <v>22</v>
      </c>
      <c r="K9" s="16"/>
      <c r="L9" s="15">
        <v>1</v>
      </c>
      <c r="M9" s="16">
        <v>8</v>
      </c>
      <c r="N9" s="15">
        <v>4</v>
      </c>
      <c r="O9" s="16">
        <v>3</v>
      </c>
      <c r="P9" s="15" t="s">
        <v>109</v>
      </c>
      <c r="Q9" s="16"/>
      <c r="R9" s="15">
        <v>5</v>
      </c>
      <c r="S9" s="16">
        <v>6</v>
      </c>
      <c r="T9" s="15">
        <v>10</v>
      </c>
      <c r="U9" s="16">
        <v>9</v>
      </c>
      <c r="V9" s="15">
        <v>5</v>
      </c>
      <c r="W9" s="16">
        <v>9</v>
      </c>
      <c r="X9" s="15">
        <v>1</v>
      </c>
      <c r="Y9" s="16">
        <v>15</v>
      </c>
      <c r="Z9" s="15" t="s">
        <v>109</v>
      </c>
      <c r="AA9" s="16"/>
      <c r="AB9" s="67">
        <f>AD9+AE9</f>
        <v>0</v>
      </c>
      <c r="AD9" s="71"/>
      <c r="AE9" s="19"/>
    </row>
    <row r="10" spans="1:31" s="72" customFormat="1" ht="12.75">
      <c r="A10" s="3" t="s">
        <v>8</v>
      </c>
      <c r="B10" s="6" t="s">
        <v>54</v>
      </c>
      <c r="C10" s="6" t="s">
        <v>55</v>
      </c>
      <c r="D10" s="49">
        <f t="shared" si="0"/>
        <v>2</v>
      </c>
      <c r="E10" s="114">
        <f t="shared" si="1"/>
        <v>39</v>
      </c>
      <c r="F10" s="15" t="s">
        <v>110</v>
      </c>
      <c r="G10" s="16"/>
      <c r="H10" s="15">
        <v>6</v>
      </c>
      <c r="I10" s="16">
        <v>5</v>
      </c>
      <c r="J10" s="15">
        <v>21</v>
      </c>
      <c r="K10" s="16"/>
      <c r="L10" s="15" t="s">
        <v>128</v>
      </c>
      <c r="M10" s="16"/>
      <c r="N10" s="15">
        <v>5</v>
      </c>
      <c r="O10" s="16">
        <v>2</v>
      </c>
      <c r="P10" s="15" t="s">
        <v>109</v>
      </c>
      <c r="Q10" s="16"/>
      <c r="R10" s="15">
        <v>20</v>
      </c>
      <c r="S10" s="16"/>
      <c r="T10" s="15">
        <v>14</v>
      </c>
      <c r="U10" s="16">
        <v>5</v>
      </c>
      <c r="V10" s="15">
        <v>3</v>
      </c>
      <c r="W10" s="16">
        <v>11</v>
      </c>
      <c r="X10" s="15">
        <v>6</v>
      </c>
      <c r="Y10" s="16">
        <v>8</v>
      </c>
      <c r="Z10" s="15">
        <v>11</v>
      </c>
      <c r="AA10" s="16">
        <v>8</v>
      </c>
      <c r="AB10" s="67">
        <v>1</v>
      </c>
      <c r="AD10" s="71"/>
      <c r="AE10" s="19"/>
    </row>
    <row r="11" spans="1:31" s="72" customFormat="1" ht="12.75">
      <c r="A11" s="3" t="s">
        <v>9</v>
      </c>
      <c r="B11" s="6" t="s">
        <v>66</v>
      </c>
      <c r="C11" s="6" t="s">
        <v>67</v>
      </c>
      <c r="D11" s="49">
        <f t="shared" si="0"/>
        <v>2</v>
      </c>
      <c r="E11" s="114">
        <f t="shared" si="1"/>
        <v>13</v>
      </c>
      <c r="F11" s="15" t="s">
        <v>110</v>
      </c>
      <c r="G11" s="16"/>
      <c r="H11" s="15">
        <v>21</v>
      </c>
      <c r="I11" s="16"/>
      <c r="J11" s="15">
        <v>25</v>
      </c>
      <c r="K11" s="16"/>
      <c r="L11" s="15">
        <v>5</v>
      </c>
      <c r="M11" s="16">
        <v>2</v>
      </c>
      <c r="N11" s="15">
        <v>3</v>
      </c>
      <c r="O11" s="16">
        <v>4</v>
      </c>
      <c r="P11" s="15" t="s">
        <v>109</v>
      </c>
      <c r="Q11" s="16"/>
      <c r="R11" s="15">
        <v>9</v>
      </c>
      <c r="S11" s="16">
        <v>2</v>
      </c>
      <c r="T11" s="15">
        <v>20</v>
      </c>
      <c r="U11" s="16">
        <v>1</v>
      </c>
      <c r="V11" s="15">
        <v>14</v>
      </c>
      <c r="W11" s="16">
        <v>1</v>
      </c>
      <c r="X11" s="15">
        <v>11</v>
      </c>
      <c r="Y11" s="16">
        <v>3</v>
      </c>
      <c r="Z11" s="15" t="s">
        <v>109</v>
      </c>
      <c r="AA11" s="16"/>
      <c r="AB11" s="67">
        <f>AD11+AE11</f>
        <v>0</v>
      </c>
      <c r="AD11" s="71"/>
      <c r="AE11" s="19"/>
    </row>
    <row r="12" spans="1:31" s="72" customFormat="1" ht="12.75">
      <c r="A12" s="3" t="s">
        <v>10</v>
      </c>
      <c r="B12" s="6" t="s">
        <v>58</v>
      </c>
      <c r="C12" s="33" t="s">
        <v>46</v>
      </c>
      <c r="D12" s="49">
        <f t="shared" si="0"/>
        <v>2</v>
      </c>
      <c r="E12" s="114">
        <f t="shared" si="1"/>
        <v>7</v>
      </c>
      <c r="F12" s="15" t="s">
        <v>110</v>
      </c>
      <c r="G12" s="21"/>
      <c r="H12" s="15">
        <v>16</v>
      </c>
      <c r="I12" s="21"/>
      <c r="J12" s="15">
        <v>15</v>
      </c>
      <c r="K12" s="16">
        <v>4</v>
      </c>
      <c r="L12" s="15" t="s">
        <v>109</v>
      </c>
      <c r="M12" s="16"/>
      <c r="N12" s="15" t="s">
        <v>109</v>
      </c>
      <c r="O12" s="16"/>
      <c r="P12" s="15" t="s">
        <v>110</v>
      </c>
      <c r="Q12" s="16"/>
      <c r="R12" s="15">
        <v>10</v>
      </c>
      <c r="S12" s="16">
        <v>1</v>
      </c>
      <c r="T12" s="15">
        <v>17</v>
      </c>
      <c r="U12" s="16">
        <v>2</v>
      </c>
      <c r="V12" s="15">
        <v>17</v>
      </c>
      <c r="W12" s="16"/>
      <c r="X12" s="15" t="s">
        <v>110</v>
      </c>
      <c r="Y12" s="16"/>
      <c r="Z12" s="15" t="s">
        <v>110</v>
      </c>
      <c r="AA12" s="16"/>
      <c r="AB12" s="67"/>
      <c r="AD12" s="71"/>
      <c r="AE12" s="19"/>
    </row>
    <row r="13" spans="1:31" s="72" customFormat="1" ht="12.75">
      <c r="A13" s="3" t="s">
        <v>11</v>
      </c>
      <c r="B13" s="33" t="s">
        <v>106</v>
      </c>
      <c r="C13" s="33" t="s">
        <v>67</v>
      </c>
      <c r="D13" s="49">
        <f t="shared" si="0"/>
        <v>2</v>
      </c>
      <c r="E13" s="114">
        <f t="shared" si="1"/>
        <v>4</v>
      </c>
      <c r="F13" s="15" t="s">
        <v>110</v>
      </c>
      <c r="G13" s="62"/>
      <c r="H13" s="24" t="s">
        <v>109</v>
      </c>
      <c r="I13" s="63"/>
      <c r="J13" s="15">
        <v>27</v>
      </c>
      <c r="K13" s="34"/>
      <c r="L13" s="122">
        <v>3</v>
      </c>
      <c r="M13" s="34">
        <v>4</v>
      </c>
      <c r="N13" s="24" t="s">
        <v>109</v>
      </c>
      <c r="O13" s="34"/>
      <c r="P13" s="15">
        <v>21</v>
      </c>
      <c r="Q13" s="34"/>
      <c r="R13" s="24" t="s">
        <v>110</v>
      </c>
      <c r="S13" s="34"/>
      <c r="T13" s="24" t="s">
        <v>110</v>
      </c>
      <c r="U13" s="34"/>
      <c r="V13" s="15" t="s">
        <v>110</v>
      </c>
      <c r="W13" s="34"/>
      <c r="X13" s="15" t="s">
        <v>110</v>
      </c>
      <c r="Y13" s="34"/>
      <c r="Z13" s="15" t="s">
        <v>110</v>
      </c>
      <c r="AA13" s="34"/>
      <c r="AB13" s="67">
        <f aca="true" t="shared" si="2" ref="AB13:AB18">AD13+AE13</f>
        <v>0</v>
      </c>
      <c r="AD13" s="71"/>
      <c r="AE13" s="19"/>
    </row>
    <row r="14" spans="1:31" s="72" customFormat="1" ht="12.75">
      <c r="A14" s="3" t="s">
        <v>12</v>
      </c>
      <c r="B14" s="6" t="s">
        <v>125</v>
      </c>
      <c r="C14" s="6" t="s">
        <v>55</v>
      </c>
      <c r="D14" s="49">
        <f t="shared" si="0"/>
        <v>2</v>
      </c>
      <c r="E14" s="114">
        <f t="shared" si="1"/>
        <v>4</v>
      </c>
      <c r="F14" s="15" t="s">
        <v>110</v>
      </c>
      <c r="G14" s="21"/>
      <c r="H14" s="15">
        <v>14</v>
      </c>
      <c r="I14" s="21"/>
      <c r="J14" s="15">
        <v>19</v>
      </c>
      <c r="K14" s="16">
        <v>1</v>
      </c>
      <c r="L14" s="15">
        <v>8</v>
      </c>
      <c r="M14" s="16">
        <v>1</v>
      </c>
      <c r="N14" s="120">
        <v>6</v>
      </c>
      <c r="O14" s="16">
        <v>1</v>
      </c>
      <c r="P14" s="15">
        <v>13</v>
      </c>
      <c r="Q14" s="16">
        <v>1</v>
      </c>
      <c r="R14" s="15" t="s">
        <v>109</v>
      </c>
      <c r="S14" s="16"/>
      <c r="T14" s="15" t="s">
        <v>109</v>
      </c>
      <c r="U14" s="16"/>
      <c r="V14" s="15" t="s">
        <v>110</v>
      </c>
      <c r="W14" s="16"/>
      <c r="X14" s="15" t="s">
        <v>110</v>
      </c>
      <c r="Y14" s="16"/>
      <c r="Z14" s="15" t="s">
        <v>110</v>
      </c>
      <c r="AA14" s="16"/>
      <c r="AB14" s="67">
        <f t="shared" si="2"/>
        <v>0</v>
      </c>
      <c r="AD14" s="71"/>
      <c r="AE14" s="19"/>
    </row>
    <row r="15" spans="1:30" s="19" customFormat="1" ht="12.75">
      <c r="A15" s="3" t="s">
        <v>13</v>
      </c>
      <c r="B15" s="47" t="s">
        <v>112</v>
      </c>
      <c r="C15" s="6" t="s">
        <v>46</v>
      </c>
      <c r="D15" s="49">
        <f t="shared" si="0"/>
        <v>2</v>
      </c>
      <c r="E15" s="114">
        <f t="shared" si="1"/>
        <v>4</v>
      </c>
      <c r="F15" s="15" t="s">
        <v>110</v>
      </c>
      <c r="G15" s="21"/>
      <c r="H15" s="15" t="s">
        <v>109</v>
      </c>
      <c r="I15" s="22"/>
      <c r="J15" s="15" t="s">
        <v>109</v>
      </c>
      <c r="K15" s="16"/>
      <c r="L15" s="15" t="s">
        <v>110</v>
      </c>
      <c r="M15" s="16"/>
      <c r="N15" s="120">
        <v>7</v>
      </c>
      <c r="O15" s="16">
        <v>1</v>
      </c>
      <c r="P15" s="15">
        <v>33</v>
      </c>
      <c r="Q15" s="16"/>
      <c r="R15" s="15">
        <v>8</v>
      </c>
      <c r="S15" s="16">
        <v>3</v>
      </c>
      <c r="T15" s="15">
        <v>21</v>
      </c>
      <c r="U15" s="16"/>
      <c r="V15" s="15" t="s">
        <v>110</v>
      </c>
      <c r="W15" s="16"/>
      <c r="X15" s="15" t="s">
        <v>110</v>
      </c>
      <c r="Y15" s="16"/>
      <c r="Z15" s="15" t="s">
        <v>110</v>
      </c>
      <c r="AA15" s="16"/>
      <c r="AB15" s="67">
        <f t="shared" si="2"/>
        <v>0</v>
      </c>
      <c r="AC15" s="72"/>
      <c r="AD15" s="71"/>
    </row>
    <row r="16" spans="1:30" s="19" customFormat="1" ht="12.75">
      <c r="A16" s="3" t="s">
        <v>20</v>
      </c>
      <c r="B16" s="6" t="s">
        <v>74</v>
      </c>
      <c r="C16" s="6" t="s">
        <v>67</v>
      </c>
      <c r="D16" s="49">
        <f t="shared" si="0"/>
        <v>2</v>
      </c>
      <c r="E16" s="114">
        <f t="shared" si="1"/>
        <v>4</v>
      </c>
      <c r="F16" s="15" t="s">
        <v>110</v>
      </c>
      <c r="G16" s="21"/>
      <c r="H16" s="15" t="s">
        <v>109</v>
      </c>
      <c r="I16" s="48"/>
      <c r="J16" s="15">
        <v>34</v>
      </c>
      <c r="K16" s="16"/>
      <c r="L16" s="15" t="s">
        <v>109</v>
      </c>
      <c r="M16" s="16"/>
      <c r="N16" s="120">
        <v>9</v>
      </c>
      <c r="O16" s="16"/>
      <c r="P16" s="15">
        <v>26</v>
      </c>
      <c r="Q16" s="16"/>
      <c r="R16" s="15" t="s">
        <v>110</v>
      </c>
      <c r="S16" s="16"/>
      <c r="T16" s="15" t="s">
        <v>110</v>
      </c>
      <c r="U16" s="16"/>
      <c r="V16" s="15" t="s">
        <v>110</v>
      </c>
      <c r="W16" s="16"/>
      <c r="X16" s="15">
        <v>10</v>
      </c>
      <c r="Y16" s="16">
        <v>4</v>
      </c>
      <c r="Z16" s="15" t="s">
        <v>110</v>
      </c>
      <c r="AA16" s="16"/>
      <c r="AB16" s="67">
        <f t="shared" si="2"/>
        <v>0</v>
      </c>
      <c r="AC16" s="72"/>
      <c r="AD16" s="71"/>
    </row>
    <row r="17" spans="1:30" s="19" customFormat="1" ht="12.75">
      <c r="A17" s="3" t="s">
        <v>24</v>
      </c>
      <c r="B17" s="6" t="s">
        <v>62</v>
      </c>
      <c r="C17" s="6" t="s">
        <v>56</v>
      </c>
      <c r="D17" s="49">
        <f t="shared" si="0"/>
        <v>2</v>
      </c>
      <c r="E17" s="114">
        <f t="shared" si="1"/>
        <v>1</v>
      </c>
      <c r="F17" s="15" t="s">
        <v>110</v>
      </c>
      <c r="G17" s="16"/>
      <c r="H17" s="15">
        <v>19</v>
      </c>
      <c r="I17" s="66"/>
      <c r="J17" s="15">
        <v>35</v>
      </c>
      <c r="K17" s="16"/>
      <c r="L17" s="15">
        <v>12</v>
      </c>
      <c r="M17" s="16"/>
      <c r="N17" s="15" t="s">
        <v>109</v>
      </c>
      <c r="O17" s="16"/>
      <c r="P17" s="15">
        <v>25</v>
      </c>
      <c r="Q17" s="16"/>
      <c r="R17" s="120">
        <v>11</v>
      </c>
      <c r="S17" s="16">
        <v>1</v>
      </c>
      <c r="T17" s="15" t="s">
        <v>109</v>
      </c>
      <c r="U17" s="16"/>
      <c r="V17" s="15" t="s">
        <v>110</v>
      </c>
      <c r="W17" s="16"/>
      <c r="X17" s="15" t="s">
        <v>110</v>
      </c>
      <c r="Y17" s="16"/>
      <c r="Z17" s="15" t="s">
        <v>110</v>
      </c>
      <c r="AA17" s="16"/>
      <c r="AB17" s="67">
        <f t="shared" si="2"/>
        <v>0</v>
      </c>
      <c r="AC17" s="72"/>
      <c r="AD17" s="71"/>
    </row>
    <row r="18" spans="1:30" s="19" customFormat="1" ht="12.75">
      <c r="A18" s="3" t="s">
        <v>23</v>
      </c>
      <c r="B18" s="33" t="s">
        <v>114</v>
      </c>
      <c r="C18" s="6" t="s">
        <v>57</v>
      </c>
      <c r="D18" s="49">
        <f t="shared" si="0"/>
        <v>2</v>
      </c>
      <c r="E18" s="114">
        <f t="shared" si="1"/>
        <v>1</v>
      </c>
      <c r="F18" s="15" t="s">
        <v>110</v>
      </c>
      <c r="G18" s="62"/>
      <c r="H18" s="24" t="s">
        <v>109</v>
      </c>
      <c r="I18" s="63"/>
      <c r="J18" s="15" t="s">
        <v>109</v>
      </c>
      <c r="K18" s="34"/>
      <c r="L18" s="24" t="s">
        <v>110</v>
      </c>
      <c r="M18" s="34"/>
      <c r="N18" s="24">
        <v>13</v>
      </c>
      <c r="O18" s="34"/>
      <c r="P18" s="15">
        <v>31</v>
      </c>
      <c r="Q18" s="34"/>
      <c r="R18" s="122">
        <v>12</v>
      </c>
      <c r="S18" s="34">
        <v>1</v>
      </c>
      <c r="T18" s="24" t="s">
        <v>110</v>
      </c>
      <c r="U18" s="34"/>
      <c r="V18" s="15" t="s">
        <v>110</v>
      </c>
      <c r="W18" s="34"/>
      <c r="X18" s="15" t="s">
        <v>110</v>
      </c>
      <c r="Y18" s="34"/>
      <c r="Z18" s="15" t="s">
        <v>110</v>
      </c>
      <c r="AA18" s="34"/>
      <c r="AB18" s="67">
        <f t="shared" si="2"/>
        <v>0</v>
      </c>
      <c r="AC18" s="72"/>
      <c r="AD18" s="71"/>
    </row>
    <row r="19" spans="1:30" s="19" customFormat="1" ht="12.75">
      <c r="A19" s="3" t="s">
        <v>25</v>
      </c>
      <c r="B19" s="33" t="s">
        <v>61</v>
      </c>
      <c r="C19" s="33" t="s">
        <v>46</v>
      </c>
      <c r="D19" s="49">
        <f t="shared" si="0"/>
        <v>2</v>
      </c>
      <c r="E19" s="114">
        <f t="shared" si="1"/>
        <v>0</v>
      </c>
      <c r="F19" s="15" t="s">
        <v>110</v>
      </c>
      <c r="G19" s="62"/>
      <c r="H19" s="24">
        <v>13</v>
      </c>
      <c r="I19" s="64"/>
      <c r="J19" s="24">
        <v>29</v>
      </c>
      <c r="K19" s="34"/>
      <c r="L19" s="24">
        <v>9</v>
      </c>
      <c r="M19" s="34"/>
      <c r="N19" s="122">
        <v>8</v>
      </c>
      <c r="O19" s="34"/>
      <c r="P19" s="15">
        <v>19</v>
      </c>
      <c r="Q19" s="34"/>
      <c r="R19" s="24">
        <v>19</v>
      </c>
      <c r="S19" s="34"/>
      <c r="T19" s="24" t="s">
        <v>109</v>
      </c>
      <c r="U19" s="34"/>
      <c r="V19" s="15">
        <v>26</v>
      </c>
      <c r="W19" s="34"/>
      <c r="X19" s="15" t="s">
        <v>109</v>
      </c>
      <c r="Y19" s="34"/>
      <c r="Z19" s="15" t="s">
        <v>110</v>
      </c>
      <c r="AA19" s="34"/>
      <c r="AB19" s="67"/>
      <c r="AC19" s="72"/>
      <c r="AD19" s="71"/>
    </row>
    <row r="20" spans="1:30" s="19" customFormat="1" ht="12.75">
      <c r="A20" s="3" t="s">
        <v>26</v>
      </c>
      <c r="B20" s="45" t="s">
        <v>51</v>
      </c>
      <c r="C20" s="6" t="s">
        <v>56</v>
      </c>
      <c r="D20" s="49">
        <f t="shared" si="0"/>
        <v>2</v>
      </c>
      <c r="E20" s="114">
        <f t="shared" si="1"/>
        <v>0</v>
      </c>
      <c r="F20" s="15" t="s">
        <v>110</v>
      </c>
      <c r="G20" s="62"/>
      <c r="H20" s="24">
        <v>22</v>
      </c>
      <c r="I20" s="63"/>
      <c r="J20" s="24" t="s">
        <v>109</v>
      </c>
      <c r="K20" s="34"/>
      <c r="L20" s="122">
        <v>11</v>
      </c>
      <c r="M20" s="34"/>
      <c r="N20" s="123">
        <v>12</v>
      </c>
      <c r="O20" s="34"/>
      <c r="P20" s="24">
        <v>32</v>
      </c>
      <c r="Q20" s="34"/>
      <c r="R20" s="24">
        <v>15</v>
      </c>
      <c r="S20" s="34"/>
      <c r="T20" s="24" t="s">
        <v>109</v>
      </c>
      <c r="U20" s="34"/>
      <c r="V20" s="24" t="s">
        <v>110</v>
      </c>
      <c r="W20" s="34"/>
      <c r="X20" s="24" t="s">
        <v>110</v>
      </c>
      <c r="Y20" s="34"/>
      <c r="Z20" s="15" t="s">
        <v>110</v>
      </c>
      <c r="AA20" s="34"/>
      <c r="AB20" s="67">
        <f>AD20+AE20</f>
        <v>0</v>
      </c>
      <c r="AC20" s="72"/>
      <c r="AD20" s="71"/>
    </row>
    <row r="21" spans="1:30" s="19" customFormat="1" ht="12.75">
      <c r="A21" s="3" t="s">
        <v>27</v>
      </c>
      <c r="B21" s="33" t="s">
        <v>113</v>
      </c>
      <c r="C21" s="6" t="s">
        <v>56</v>
      </c>
      <c r="D21" s="49">
        <f t="shared" si="0"/>
        <v>2</v>
      </c>
      <c r="E21" s="114">
        <f t="shared" si="1"/>
        <v>0</v>
      </c>
      <c r="F21" s="15" t="s">
        <v>110</v>
      </c>
      <c r="G21" s="62"/>
      <c r="H21" s="24" t="s">
        <v>109</v>
      </c>
      <c r="I21" s="63"/>
      <c r="J21" s="24" t="s">
        <v>109</v>
      </c>
      <c r="K21" s="34"/>
      <c r="L21" s="24" t="s">
        <v>110</v>
      </c>
      <c r="M21" s="34"/>
      <c r="N21" s="122">
        <v>11</v>
      </c>
      <c r="O21" s="34"/>
      <c r="P21" s="121">
        <v>22</v>
      </c>
      <c r="Q21" s="34"/>
      <c r="R21" s="24" t="s">
        <v>110</v>
      </c>
      <c r="S21" s="34"/>
      <c r="T21" s="24" t="s">
        <v>110</v>
      </c>
      <c r="U21" s="34"/>
      <c r="V21" s="15">
        <v>23</v>
      </c>
      <c r="W21" s="34"/>
      <c r="X21" s="15" t="s">
        <v>110</v>
      </c>
      <c r="Y21" s="34"/>
      <c r="Z21" s="15" t="s">
        <v>110</v>
      </c>
      <c r="AA21" s="34"/>
      <c r="AB21" s="67">
        <f>AD21+AE21</f>
        <v>0</v>
      </c>
      <c r="AC21" s="72"/>
      <c r="AD21" s="71"/>
    </row>
    <row r="22" spans="1:30" s="19" customFormat="1" ht="12.75">
      <c r="A22" s="3" t="s">
        <v>28</v>
      </c>
      <c r="B22" s="6" t="s">
        <v>50</v>
      </c>
      <c r="C22" s="6" t="s">
        <v>46</v>
      </c>
      <c r="D22" s="49">
        <f t="shared" si="0"/>
        <v>2</v>
      </c>
      <c r="E22" s="114">
        <f t="shared" si="1"/>
        <v>0</v>
      </c>
      <c r="F22" s="15" t="s">
        <v>110</v>
      </c>
      <c r="G22" s="21"/>
      <c r="H22" s="24">
        <v>15</v>
      </c>
      <c r="I22" s="89"/>
      <c r="J22" s="15">
        <v>33</v>
      </c>
      <c r="K22" s="16"/>
      <c r="L22" s="122">
        <v>13</v>
      </c>
      <c r="M22" s="16"/>
      <c r="N22" s="15">
        <v>14</v>
      </c>
      <c r="O22" s="16"/>
      <c r="P22" s="15">
        <v>23</v>
      </c>
      <c r="Q22" s="16"/>
      <c r="R22" s="15">
        <v>14</v>
      </c>
      <c r="S22" s="16"/>
      <c r="T22" s="15" t="s">
        <v>109</v>
      </c>
      <c r="U22" s="16"/>
      <c r="V22" s="15">
        <v>22</v>
      </c>
      <c r="W22" s="16"/>
      <c r="X22" s="15" t="s">
        <v>109</v>
      </c>
      <c r="Y22" s="16"/>
      <c r="Z22" s="15" t="s">
        <v>110</v>
      </c>
      <c r="AA22" s="16"/>
      <c r="AB22" s="67">
        <f>AD22+AE22</f>
        <v>0</v>
      </c>
      <c r="AC22" s="72"/>
      <c r="AD22" s="71"/>
    </row>
    <row r="23" spans="1:30" s="19" customFormat="1" ht="12.75">
      <c r="A23" s="3" t="s">
        <v>29</v>
      </c>
      <c r="B23" s="33" t="s">
        <v>101</v>
      </c>
      <c r="C23" s="33" t="s">
        <v>56</v>
      </c>
      <c r="D23" s="49">
        <f t="shared" si="0"/>
        <v>2</v>
      </c>
      <c r="E23" s="114">
        <f t="shared" si="1"/>
        <v>0</v>
      </c>
      <c r="F23" s="15" t="s">
        <v>110</v>
      </c>
      <c r="G23" s="62"/>
      <c r="H23" s="24">
        <v>24</v>
      </c>
      <c r="I23" s="63"/>
      <c r="J23" s="15" t="s">
        <v>109</v>
      </c>
      <c r="K23" s="34"/>
      <c r="L23" s="122">
        <v>14</v>
      </c>
      <c r="M23" s="34"/>
      <c r="N23" s="24">
        <v>16</v>
      </c>
      <c r="O23" s="34"/>
      <c r="P23" s="15" t="s">
        <v>109</v>
      </c>
      <c r="Q23" s="34"/>
      <c r="R23" s="24">
        <v>18</v>
      </c>
      <c r="S23" s="34"/>
      <c r="T23" s="24" t="s">
        <v>110</v>
      </c>
      <c r="U23" s="34"/>
      <c r="V23" s="15">
        <v>30</v>
      </c>
      <c r="W23" s="34"/>
      <c r="X23" s="15" t="s">
        <v>110</v>
      </c>
      <c r="Y23" s="34"/>
      <c r="Z23" s="15" t="s">
        <v>110</v>
      </c>
      <c r="AA23" s="34"/>
      <c r="AB23" s="67">
        <f>AD23+AE23</f>
        <v>0</v>
      </c>
      <c r="AC23" s="72"/>
      <c r="AD23" s="71"/>
    </row>
    <row r="24" spans="1:30" s="19" customFormat="1" ht="12.75">
      <c r="A24" s="3"/>
      <c r="B24" s="33"/>
      <c r="C24" s="33"/>
      <c r="D24" s="49">
        <f t="shared" si="0"/>
        <v>0</v>
      </c>
      <c r="E24" s="115"/>
      <c r="F24" s="24"/>
      <c r="G24" s="62"/>
      <c r="H24" s="24"/>
      <c r="I24" s="63"/>
      <c r="J24" s="24"/>
      <c r="K24" s="34"/>
      <c r="L24" s="24"/>
      <c r="M24" s="34"/>
      <c r="N24" s="24"/>
      <c r="O24" s="34"/>
      <c r="P24" s="24"/>
      <c r="Q24" s="34"/>
      <c r="R24" s="24"/>
      <c r="S24" s="34"/>
      <c r="T24" s="24"/>
      <c r="U24" s="34"/>
      <c r="V24" s="24"/>
      <c r="W24" s="34"/>
      <c r="X24" s="24"/>
      <c r="Y24" s="34"/>
      <c r="Z24" s="24"/>
      <c r="AA24" s="34"/>
      <c r="AB24" s="109"/>
      <c r="AC24" s="72"/>
      <c r="AD24" s="71"/>
    </row>
    <row r="25" spans="1:30" s="19" customFormat="1" ht="12.75">
      <c r="A25" s="3"/>
      <c r="B25" s="33"/>
      <c r="C25" s="33"/>
      <c r="D25" s="118"/>
      <c r="E25" s="115"/>
      <c r="F25" s="24"/>
      <c r="G25" s="62"/>
      <c r="H25" s="24"/>
      <c r="I25" s="63"/>
      <c r="J25" s="24"/>
      <c r="K25" s="34"/>
      <c r="L25" s="24"/>
      <c r="M25" s="34"/>
      <c r="N25" s="24"/>
      <c r="O25" s="34"/>
      <c r="P25" s="24"/>
      <c r="Q25" s="34"/>
      <c r="R25" s="24"/>
      <c r="S25" s="34"/>
      <c r="T25" s="24"/>
      <c r="U25" s="34"/>
      <c r="V25" s="24"/>
      <c r="W25" s="34"/>
      <c r="X25" s="24"/>
      <c r="Y25" s="34"/>
      <c r="Z25" s="24"/>
      <c r="AA25" s="34"/>
      <c r="AB25" s="109"/>
      <c r="AC25" s="72"/>
      <c r="AD25" s="71"/>
    </row>
    <row r="26" spans="1:30" s="19" customFormat="1" ht="12.75">
      <c r="A26" s="3"/>
      <c r="B26" s="7" t="s">
        <v>124</v>
      </c>
      <c r="C26" s="7"/>
      <c r="D26" s="56">
        <f>COUNTIF(F26:AA26,"*)")</f>
        <v>0</v>
      </c>
      <c r="E26" s="42">
        <f>SUM(G26+I26+K26+M26+O26+Q26+S26+U26+W26+Y26+AA26)</f>
        <v>0</v>
      </c>
      <c r="F26" s="59"/>
      <c r="G26" s="60"/>
      <c r="H26" s="59"/>
      <c r="I26" s="60"/>
      <c r="J26" s="17"/>
      <c r="K26" s="18"/>
      <c r="L26" s="17"/>
      <c r="M26" s="18"/>
      <c r="N26" s="17"/>
      <c r="O26" s="18"/>
      <c r="P26" s="17"/>
      <c r="Q26" s="18"/>
      <c r="R26" s="17"/>
      <c r="S26" s="18"/>
      <c r="T26" s="17"/>
      <c r="U26" s="18"/>
      <c r="V26" s="17"/>
      <c r="W26" s="18"/>
      <c r="X26" s="17"/>
      <c r="Y26" s="18"/>
      <c r="Z26" s="17"/>
      <c r="AA26" s="18"/>
      <c r="AB26" s="68">
        <f>AD26+AE26</f>
        <v>0</v>
      </c>
      <c r="AC26" s="72"/>
      <c r="AD26" s="71"/>
    </row>
  </sheetData>
  <sheetProtection/>
  <mergeCells count="59">
    <mergeCell ref="Z5:AA5"/>
    <mergeCell ref="N5:O5"/>
    <mergeCell ref="P5:Q5"/>
    <mergeCell ref="R5:S5"/>
    <mergeCell ref="T5:U5"/>
    <mergeCell ref="V5:W5"/>
    <mergeCell ref="X5:Y5"/>
    <mergeCell ref="P4:Q4"/>
    <mergeCell ref="R4:S4"/>
    <mergeCell ref="T4:U4"/>
    <mergeCell ref="V4:W4"/>
    <mergeCell ref="X4:Y4"/>
    <mergeCell ref="Z4:AA4"/>
    <mergeCell ref="R3:S3"/>
    <mergeCell ref="T3:U3"/>
    <mergeCell ref="V3:W3"/>
    <mergeCell ref="X3:Y3"/>
    <mergeCell ref="Z3:AA3"/>
    <mergeCell ref="F4:G4"/>
    <mergeCell ref="H4:I4"/>
    <mergeCell ref="J4:K4"/>
    <mergeCell ref="L4:M4"/>
    <mergeCell ref="N4:O4"/>
    <mergeCell ref="T2:U2"/>
    <mergeCell ref="V2:W2"/>
    <mergeCell ref="X2:Y2"/>
    <mergeCell ref="Z2:AA2"/>
    <mergeCell ref="F3:G3"/>
    <mergeCell ref="H3:I3"/>
    <mergeCell ref="J3:K3"/>
    <mergeCell ref="L3:M3"/>
    <mergeCell ref="N3:O3"/>
    <mergeCell ref="P3:Q3"/>
    <mergeCell ref="AB1:AB5"/>
    <mergeCell ref="A2:A5"/>
    <mergeCell ref="B2:C5"/>
    <mergeCell ref="F2:G2"/>
    <mergeCell ref="H2:I2"/>
    <mergeCell ref="J2:K2"/>
    <mergeCell ref="L2:M2"/>
    <mergeCell ref="N2:O2"/>
    <mergeCell ref="P2:Q2"/>
    <mergeCell ref="R2:S2"/>
    <mergeCell ref="P1:Q1"/>
    <mergeCell ref="R1:S1"/>
    <mergeCell ref="T1:U1"/>
    <mergeCell ref="V1:W1"/>
    <mergeCell ref="X1:Y1"/>
    <mergeCell ref="Z1:AA1"/>
    <mergeCell ref="D1:D5"/>
    <mergeCell ref="F1:G1"/>
    <mergeCell ref="H1:I1"/>
    <mergeCell ref="J1:K1"/>
    <mergeCell ref="L1:M1"/>
    <mergeCell ref="N1:O1"/>
    <mergeCell ref="F5:G5"/>
    <mergeCell ref="H5:I5"/>
    <mergeCell ref="J5:K5"/>
    <mergeCell ref="L5:M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0" r:id="rId1"/>
  <rowBreaks count="1" manualBreakCount="1">
    <brk id="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8"/>
  <sheetViews>
    <sheetView showZero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82" sqref="B82:E82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55" customWidth="1"/>
    <col min="5" max="5" width="4.7109375" style="19" customWidth="1"/>
    <col min="6" max="27" width="3.8515625" style="19" customWidth="1"/>
    <col min="28" max="28" width="3.00390625" style="71" customWidth="1"/>
    <col min="29" max="29" width="7.421875" style="71" customWidth="1"/>
  </cols>
  <sheetData>
    <row r="1" spans="1:28" ht="104.25" customHeight="1">
      <c r="A1" s="9"/>
      <c r="B1" s="1" t="s">
        <v>0</v>
      </c>
      <c r="C1" s="1" t="s">
        <v>1</v>
      </c>
      <c r="D1" s="154" t="s">
        <v>21</v>
      </c>
      <c r="E1" s="35"/>
      <c r="F1" s="166" t="s">
        <v>84</v>
      </c>
      <c r="G1" s="167"/>
      <c r="H1" s="166" t="s">
        <v>85</v>
      </c>
      <c r="I1" s="167"/>
      <c r="J1" s="166" t="s">
        <v>86</v>
      </c>
      <c r="K1" s="167"/>
      <c r="L1" s="166" t="s">
        <v>87</v>
      </c>
      <c r="M1" s="167"/>
      <c r="N1" s="166" t="s">
        <v>88</v>
      </c>
      <c r="O1" s="167"/>
      <c r="P1" s="166" t="s">
        <v>89</v>
      </c>
      <c r="Q1" s="167"/>
      <c r="R1" s="158" t="s">
        <v>90</v>
      </c>
      <c r="S1" s="159"/>
      <c r="T1" s="166" t="s">
        <v>91</v>
      </c>
      <c r="U1" s="167"/>
      <c r="V1" s="158" t="s">
        <v>92</v>
      </c>
      <c r="W1" s="159"/>
      <c r="X1" s="158" t="s">
        <v>93</v>
      </c>
      <c r="Y1" s="159"/>
      <c r="Z1" s="158" t="s">
        <v>94</v>
      </c>
      <c r="AA1" s="159"/>
      <c r="AB1" s="142" t="s">
        <v>22</v>
      </c>
    </row>
    <row r="2" spans="1:28" ht="12.75" customHeight="1">
      <c r="A2" s="151"/>
      <c r="B2" s="145" t="s">
        <v>108</v>
      </c>
      <c r="C2" s="146"/>
      <c r="D2" s="155"/>
      <c r="E2" s="4">
        <v>13</v>
      </c>
      <c r="F2" s="135">
        <v>6.6</v>
      </c>
      <c r="G2" s="136"/>
      <c r="H2" s="156"/>
      <c r="I2" s="157"/>
      <c r="J2" s="160"/>
      <c r="K2" s="161"/>
      <c r="L2" s="160"/>
      <c r="M2" s="161"/>
      <c r="N2" s="160"/>
      <c r="O2" s="161"/>
      <c r="P2" s="135">
        <v>10</v>
      </c>
      <c r="Q2" s="136"/>
      <c r="R2" s="135">
        <v>13</v>
      </c>
      <c r="S2" s="136"/>
      <c r="T2" s="138">
        <v>10.8</v>
      </c>
      <c r="U2" s="139"/>
      <c r="V2" s="164">
        <v>12</v>
      </c>
      <c r="W2" s="165"/>
      <c r="X2" s="164">
        <v>13</v>
      </c>
      <c r="Y2" s="165"/>
      <c r="Z2" s="170">
        <v>12</v>
      </c>
      <c r="AA2" s="139"/>
      <c r="AB2" s="143"/>
    </row>
    <row r="3" spans="1:28" ht="12.75" customHeight="1">
      <c r="A3" s="151"/>
      <c r="B3" s="147"/>
      <c r="C3" s="148"/>
      <c r="D3" s="155"/>
      <c r="E3" s="5">
        <v>15</v>
      </c>
      <c r="F3" s="140">
        <v>10.6</v>
      </c>
      <c r="G3" s="141"/>
      <c r="H3" s="135">
        <v>13</v>
      </c>
      <c r="I3" s="136"/>
      <c r="J3" s="133">
        <v>35.2</v>
      </c>
      <c r="K3" s="134"/>
      <c r="L3" s="162"/>
      <c r="M3" s="163"/>
      <c r="N3" s="162"/>
      <c r="O3" s="163"/>
      <c r="P3" s="135">
        <v>18</v>
      </c>
      <c r="Q3" s="136"/>
      <c r="R3" s="135">
        <v>17</v>
      </c>
      <c r="S3" s="136"/>
      <c r="T3" s="137">
        <v>37.8</v>
      </c>
      <c r="U3" s="134"/>
      <c r="V3" s="135">
        <v>12</v>
      </c>
      <c r="W3" s="136"/>
      <c r="X3" s="135">
        <v>26</v>
      </c>
      <c r="Y3" s="136"/>
      <c r="Z3" s="133">
        <v>36</v>
      </c>
      <c r="AA3" s="134"/>
      <c r="AB3" s="143"/>
    </row>
    <row r="4" spans="1:28" ht="12.75" customHeight="1">
      <c r="A4" s="151"/>
      <c r="B4" s="147"/>
      <c r="C4" s="148"/>
      <c r="D4" s="155"/>
      <c r="E4" s="5">
        <v>17</v>
      </c>
      <c r="F4" s="140">
        <v>15.4</v>
      </c>
      <c r="G4" s="141"/>
      <c r="H4" s="135">
        <v>13</v>
      </c>
      <c r="I4" s="136"/>
      <c r="J4" s="133">
        <v>70.4</v>
      </c>
      <c r="K4" s="134"/>
      <c r="L4" s="133">
        <v>6</v>
      </c>
      <c r="M4" s="134"/>
      <c r="N4" s="133">
        <v>23</v>
      </c>
      <c r="O4" s="134"/>
      <c r="P4" s="135">
        <v>18</v>
      </c>
      <c r="Q4" s="136"/>
      <c r="R4" s="135">
        <v>27.2</v>
      </c>
      <c r="S4" s="136"/>
      <c r="T4" s="137">
        <v>55.8</v>
      </c>
      <c r="U4" s="134"/>
      <c r="V4" s="135">
        <v>19</v>
      </c>
      <c r="W4" s="136"/>
      <c r="X4" s="135">
        <v>40</v>
      </c>
      <c r="Y4" s="136"/>
      <c r="Z4" s="133">
        <v>72</v>
      </c>
      <c r="AA4" s="134"/>
      <c r="AB4" s="143"/>
    </row>
    <row r="5" spans="1:28" ht="12.75" customHeight="1">
      <c r="A5" s="151"/>
      <c r="B5" s="149"/>
      <c r="C5" s="150"/>
      <c r="D5" s="155"/>
      <c r="E5" s="8" t="s">
        <v>2</v>
      </c>
      <c r="F5" s="152"/>
      <c r="G5" s="153"/>
      <c r="H5" s="135">
        <v>13</v>
      </c>
      <c r="I5" s="136"/>
      <c r="J5" s="140">
        <v>105.6</v>
      </c>
      <c r="K5" s="141"/>
      <c r="L5" s="140">
        <v>6</v>
      </c>
      <c r="M5" s="141"/>
      <c r="N5" s="140">
        <v>23</v>
      </c>
      <c r="O5" s="141"/>
      <c r="P5" s="135">
        <v>23</v>
      </c>
      <c r="Q5" s="136"/>
      <c r="R5" s="135">
        <v>34</v>
      </c>
      <c r="S5" s="136"/>
      <c r="T5" s="137">
        <v>81</v>
      </c>
      <c r="U5" s="134"/>
      <c r="V5" s="168">
        <v>19</v>
      </c>
      <c r="W5" s="169"/>
      <c r="X5" s="168">
        <v>50</v>
      </c>
      <c r="Y5" s="169"/>
      <c r="Z5" s="140">
        <v>11</v>
      </c>
      <c r="AA5" s="141"/>
      <c r="AB5" s="143"/>
    </row>
    <row r="6" spans="1:28" ht="34.5" customHeight="1">
      <c r="A6" s="90"/>
      <c r="B6" s="91"/>
      <c r="C6" s="92"/>
      <c r="D6" s="155"/>
      <c r="E6" s="93"/>
      <c r="F6" s="94" t="s">
        <v>3</v>
      </c>
      <c r="G6" s="95" t="s">
        <v>4</v>
      </c>
      <c r="H6" s="94" t="s">
        <v>3</v>
      </c>
      <c r="I6" s="95" t="s">
        <v>4</v>
      </c>
      <c r="J6" s="94" t="s">
        <v>3</v>
      </c>
      <c r="K6" s="95" t="s">
        <v>4</v>
      </c>
      <c r="L6" s="94" t="s">
        <v>3</v>
      </c>
      <c r="M6" s="95" t="s">
        <v>4</v>
      </c>
      <c r="N6" s="94" t="s">
        <v>3</v>
      </c>
      <c r="O6" s="95" t="s">
        <v>4</v>
      </c>
      <c r="P6" s="94" t="s">
        <v>3</v>
      </c>
      <c r="Q6" s="95" t="s">
        <v>4</v>
      </c>
      <c r="R6" s="94" t="s">
        <v>3</v>
      </c>
      <c r="S6" s="95" t="s">
        <v>4</v>
      </c>
      <c r="T6" s="94" t="s">
        <v>3</v>
      </c>
      <c r="U6" s="95" t="s">
        <v>4</v>
      </c>
      <c r="V6" s="94" t="s">
        <v>3</v>
      </c>
      <c r="W6" s="95" t="s">
        <v>4</v>
      </c>
      <c r="X6" s="94" t="s">
        <v>3</v>
      </c>
      <c r="Y6" s="95" t="s">
        <v>4</v>
      </c>
      <c r="Z6" s="94" t="s">
        <v>3</v>
      </c>
      <c r="AA6" s="95" t="s">
        <v>4</v>
      </c>
      <c r="AB6" s="144"/>
    </row>
    <row r="7" spans="1:28" ht="12.75" hidden="1">
      <c r="A7" s="3" t="s">
        <v>5</v>
      </c>
      <c r="B7" s="96"/>
      <c r="C7" s="6"/>
      <c r="D7" s="97">
        <f aca="true" t="shared" si="0" ref="D7:D70">COUNTIF(F7:AA7,"*)")</f>
        <v>0</v>
      </c>
      <c r="E7" s="114">
        <f>SUM(G7+I7+K7+M7+O7+Q7+S7+U7+W7+Y7+AA7)</f>
        <v>0</v>
      </c>
      <c r="F7" s="98"/>
      <c r="G7" s="61"/>
      <c r="H7" s="98"/>
      <c r="I7" s="61"/>
      <c r="J7" s="98"/>
      <c r="K7" s="61"/>
      <c r="L7" s="98"/>
      <c r="M7" s="61"/>
      <c r="N7" s="98"/>
      <c r="O7" s="61"/>
      <c r="P7" s="98"/>
      <c r="Q7" s="61"/>
      <c r="R7" s="98"/>
      <c r="S7" s="61"/>
      <c r="T7" s="98"/>
      <c r="U7" s="61"/>
      <c r="V7" s="98"/>
      <c r="W7" s="61"/>
      <c r="X7" s="98"/>
      <c r="Y7" s="61"/>
      <c r="Z7" s="98"/>
      <c r="AA7" s="61"/>
      <c r="AB7" s="99"/>
    </row>
    <row r="8" spans="1:28" ht="12.75" hidden="1">
      <c r="A8" s="3" t="s">
        <v>6</v>
      </c>
      <c r="B8" s="26"/>
      <c r="C8" s="6"/>
      <c r="D8" s="49">
        <f t="shared" si="0"/>
        <v>0</v>
      </c>
      <c r="E8" s="114">
        <f aca="true" t="shared" si="1" ref="E8:E71">SUM(G8+I8+K8+M8+O8+Q8+S8+U8+W8+Y8+AA8)</f>
        <v>0</v>
      </c>
      <c r="F8" s="15"/>
      <c r="G8" s="16"/>
      <c r="H8" s="15"/>
      <c r="I8" s="16"/>
      <c r="J8" s="15"/>
      <c r="K8" s="16"/>
      <c r="L8" s="15"/>
      <c r="M8" s="16"/>
      <c r="N8" s="15"/>
      <c r="O8" s="16"/>
      <c r="P8" s="15"/>
      <c r="Q8" s="16"/>
      <c r="R8" s="15"/>
      <c r="S8" s="16"/>
      <c r="T8" s="15"/>
      <c r="U8" s="16"/>
      <c r="V8" s="15"/>
      <c r="W8" s="16"/>
      <c r="X8" s="15"/>
      <c r="Y8" s="16"/>
      <c r="Z8" s="15"/>
      <c r="AA8" s="16"/>
      <c r="AB8" s="67" t="e">
        <f>AC8+#REF!</f>
        <v>#REF!</v>
      </c>
    </row>
    <row r="9" spans="1:28" ht="12.75" hidden="1">
      <c r="A9" s="3" t="s">
        <v>7</v>
      </c>
      <c r="B9" s="6"/>
      <c r="C9" s="33"/>
      <c r="D9" s="49">
        <f t="shared" si="0"/>
        <v>0</v>
      </c>
      <c r="E9" s="114">
        <f t="shared" si="1"/>
        <v>0</v>
      </c>
      <c r="F9" s="15"/>
      <c r="G9" s="16"/>
      <c r="H9" s="15"/>
      <c r="I9" s="16"/>
      <c r="J9" s="14"/>
      <c r="K9" s="16"/>
      <c r="L9" s="15"/>
      <c r="M9" s="16"/>
      <c r="N9" s="15"/>
      <c r="O9" s="16"/>
      <c r="P9" s="15"/>
      <c r="Q9" s="16"/>
      <c r="R9" s="15"/>
      <c r="S9" s="16"/>
      <c r="T9" s="15"/>
      <c r="U9" s="16"/>
      <c r="V9" s="15"/>
      <c r="W9" s="16"/>
      <c r="X9" s="15"/>
      <c r="Y9" s="16"/>
      <c r="Z9" s="15"/>
      <c r="AA9" s="16"/>
      <c r="AB9" s="67" t="e">
        <f>AC9+#REF!</f>
        <v>#REF!</v>
      </c>
    </row>
    <row r="10" spans="1:28" ht="12.75" hidden="1">
      <c r="A10" s="3" t="s">
        <v>8</v>
      </c>
      <c r="B10" s="6"/>
      <c r="C10" s="33"/>
      <c r="D10" s="49">
        <f t="shared" si="0"/>
        <v>0</v>
      </c>
      <c r="E10" s="114">
        <f t="shared" si="1"/>
        <v>0</v>
      </c>
      <c r="F10" s="15"/>
      <c r="G10" s="16"/>
      <c r="H10" s="15"/>
      <c r="I10" s="16"/>
      <c r="J10" s="14"/>
      <c r="K10" s="16"/>
      <c r="L10" s="14"/>
      <c r="M10" s="16"/>
      <c r="N10" s="15"/>
      <c r="O10" s="16"/>
      <c r="P10" s="15"/>
      <c r="Q10" s="16"/>
      <c r="R10" s="15"/>
      <c r="S10" s="16"/>
      <c r="T10" s="15"/>
      <c r="U10" s="16"/>
      <c r="V10" s="15"/>
      <c r="W10" s="16"/>
      <c r="X10" s="15"/>
      <c r="Y10" s="16"/>
      <c r="Z10" s="15"/>
      <c r="AA10" s="16"/>
      <c r="AB10" s="67"/>
    </row>
    <row r="11" spans="1:28" ht="12.75" hidden="1">
      <c r="A11" s="3" t="s">
        <v>9</v>
      </c>
      <c r="B11" s="6"/>
      <c r="C11" s="6"/>
      <c r="D11" s="49">
        <f t="shared" si="0"/>
        <v>0</v>
      </c>
      <c r="E11" s="114">
        <f t="shared" si="1"/>
        <v>0</v>
      </c>
      <c r="F11" s="15"/>
      <c r="G11" s="16"/>
      <c r="H11" s="15"/>
      <c r="I11" s="16"/>
      <c r="J11" s="14"/>
      <c r="K11" s="16"/>
      <c r="L11" s="14"/>
      <c r="M11" s="16"/>
      <c r="N11" s="15"/>
      <c r="O11" s="16"/>
      <c r="P11" s="15"/>
      <c r="Q11" s="16"/>
      <c r="R11" s="15"/>
      <c r="S11" s="16"/>
      <c r="T11" s="15"/>
      <c r="U11" s="16"/>
      <c r="V11" s="15"/>
      <c r="W11" s="16"/>
      <c r="X11" s="15"/>
      <c r="Y11" s="16"/>
      <c r="Z11" s="15"/>
      <c r="AA11" s="16"/>
      <c r="AB11" s="67" t="e">
        <f>AC11+#REF!</f>
        <v>#REF!</v>
      </c>
    </row>
    <row r="12" spans="1:28" ht="12.75" hidden="1">
      <c r="A12" s="3"/>
      <c r="B12" s="7"/>
      <c r="C12" s="7"/>
      <c r="D12" s="65">
        <f t="shared" si="0"/>
        <v>0</v>
      </c>
      <c r="E12" s="115">
        <f t="shared" si="1"/>
        <v>0</v>
      </c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68" t="e">
        <f>AC12+#REF!</f>
        <v>#REF!</v>
      </c>
    </row>
    <row r="13" spans="1:28" ht="29.25" hidden="1">
      <c r="A13" s="2"/>
      <c r="B13" s="10" t="s">
        <v>15</v>
      </c>
      <c r="C13" s="11"/>
      <c r="D13" s="50">
        <f t="shared" si="0"/>
        <v>0</v>
      </c>
      <c r="E13" s="23"/>
      <c r="F13" s="12" t="s">
        <v>3</v>
      </c>
      <c r="G13" s="13" t="s">
        <v>4</v>
      </c>
      <c r="H13" s="12" t="s">
        <v>3</v>
      </c>
      <c r="I13" s="13" t="s">
        <v>4</v>
      </c>
      <c r="J13" s="12" t="s">
        <v>3</v>
      </c>
      <c r="K13" s="13" t="s">
        <v>4</v>
      </c>
      <c r="L13" s="12" t="s">
        <v>3</v>
      </c>
      <c r="M13" s="13" t="s">
        <v>4</v>
      </c>
      <c r="N13" s="12" t="s">
        <v>3</v>
      </c>
      <c r="O13" s="13" t="s">
        <v>4</v>
      </c>
      <c r="P13" s="12" t="s">
        <v>3</v>
      </c>
      <c r="Q13" s="13" t="s">
        <v>4</v>
      </c>
      <c r="R13" s="12" t="s">
        <v>3</v>
      </c>
      <c r="S13" s="13" t="s">
        <v>4</v>
      </c>
      <c r="T13" s="12" t="s">
        <v>3</v>
      </c>
      <c r="U13" s="13" t="s">
        <v>4</v>
      </c>
      <c r="V13" s="12" t="s">
        <v>3</v>
      </c>
      <c r="W13" s="13" t="s">
        <v>4</v>
      </c>
      <c r="X13" s="12" t="s">
        <v>3</v>
      </c>
      <c r="Y13" s="13" t="s">
        <v>4</v>
      </c>
      <c r="Z13" s="12" t="s">
        <v>3</v>
      </c>
      <c r="AA13" s="13" t="s">
        <v>4</v>
      </c>
      <c r="AB13" s="81" t="e">
        <f>AC13+#REF!</f>
        <v>#REF!</v>
      </c>
    </row>
    <row r="14" spans="1:28" ht="12.75" hidden="1">
      <c r="A14" s="3" t="s">
        <v>5</v>
      </c>
      <c r="B14" s="96" t="s">
        <v>97</v>
      </c>
      <c r="C14" s="6" t="s">
        <v>98</v>
      </c>
      <c r="D14" s="97">
        <f t="shared" si="0"/>
        <v>0</v>
      </c>
      <c r="E14" s="113">
        <f t="shared" si="1"/>
        <v>8</v>
      </c>
      <c r="F14" s="98"/>
      <c r="G14" s="61"/>
      <c r="H14" s="98">
        <v>3</v>
      </c>
      <c r="I14" s="61">
        <v>8</v>
      </c>
      <c r="J14" s="98"/>
      <c r="K14" s="61"/>
      <c r="L14" s="98"/>
      <c r="M14" s="61"/>
      <c r="N14" s="98"/>
      <c r="O14" s="61"/>
      <c r="P14" s="98"/>
      <c r="Q14" s="61"/>
      <c r="R14" s="98"/>
      <c r="S14" s="61"/>
      <c r="T14" s="98"/>
      <c r="U14" s="61"/>
      <c r="V14" s="98"/>
      <c r="W14" s="61"/>
      <c r="X14" s="98"/>
      <c r="Y14" s="61"/>
      <c r="Z14" s="98"/>
      <c r="AA14" s="61"/>
      <c r="AB14" s="99"/>
    </row>
    <row r="15" spans="1:28" ht="12.75" hidden="1">
      <c r="A15" s="3" t="s">
        <v>6</v>
      </c>
      <c r="B15" s="26" t="s">
        <v>43</v>
      </c>
      <c r="C15" s="6" t="s">
        <v>46</v>
      </c>
      <c r="D15" s="49">
        <f t="shared" si="0"/>
        <v>0</v>
      </c>
      <c r="E15" s="114">
        <f t="shared" si="1"/>
        <v>7</v>
      </c>
      <c r="F15" s="15"/>
      <c r="G15" s="16"/>
      <c r="H15" s="15">
        <v>4</v>
      </c>
      <c r="I15" s="16">
        <v>7</v>
      </c>
      <c r="J15" s="15"/>
      <c r="K15" s="16"/>
      <c r="L15" s="15"/>
      <c r="M15" s="16"/>
      <c r="N15" s="14"/>
      <c r="O15" s="16"/>
      <c r="P15" s="15"/>
      <c r="Q15" s="16"/>
      <c r="R15" s="14"/>
      <c r="S15" s="16"/>
      <c r="T15" s="15"/>
      <c r="U15" s="16"/>
      <c r="V15" s="14"/>
      <c r="W15" s="16"/>
      <c r="X15" s="14"/>
      <c r="Y15" s="16"/>
      <c r="Z15" s="15"/>
      <c r="AA15" s="16"/>
      <c r="AB15" s="67"/>
    </row>
    <row r="16" spans="1:28" ht="12.75" hidden="1">
      <c r="A16" s="3" t="s">
        <v>7</v>
      </c>
      <c r="B16" s="6" t="s">
        <v>41</v>
      </c>
      <c r="C16" s="33" t="s">
        <v>46</v>
      </c>
      <c r="D16" s="49">
        <f t="shared" si="0"/>
        <v>0</v>
      </c>
      <c r="E16" s="114">
        <f t="shared" si="1"/>
        <v>1</v>
      </c>
      <c r="F16" s="15"/>
      <c r="G16" s="16"/>
      <c r="H16" s="15">
        <v>11</v>
      </c>
      <c r="I16" s="16">
        <v>1</v>
      </c>
      <c r="J16" s="15"/>
      <c r="K16" s="16"/>
      <c r="L16" s="15"/>
      <c r="M16" s="16"/>
      <c r="N16" s="15"/>
      <c r="O16" s="16"/>
      <c r="P16" s="15"/>
      <c r="Q16" s="16"/>
      <c r="R16" s="14"/>
      <c r="S16" s="16"/>
      <c r="T16" s="15"/>
      <c r="U16" s="16"/>
      <c r="V16" s="14"/>
      <c r="W16" s="16"/>
      <c r="X16" s="14"/>
      <c r="Y16" s="16"/>
      <c r="Z16" s="15"/>
      <c r="AA16" s="16"/>
      <c r="AB16" s="67"/>
    </row>
    <row r="17" spans="1:28" ht="12.75" hidden="1">
      <c r="A17" s="3" t="s">
        <v>8</v>
      </c>
      <c r="B17" s="6" t="s">
        <v>72</v>
      </c>
      <c r="C17" s="33" t="s">
        <v>46</v>
      </c>
      <c r="D17" s="49">
        <f t="shared" si="0"/>
        <v>0</v>
      </c>
      <c r="E17" s="114">
        <f t="shared" si="1"/>
        <v>0</v>
      </c>
      <c r="F17" s="15"/>
      <c r="G17" s="16"/>
      <c r="H17" s="14">
        <v>15</v>
      </c>
      <c r="I17" s="16"/>
      <c r="J17" s="15"/>
      <c r="K17" s="16"/>
      <c r="L17" s="15"/>
      <c r="M17" s="16"/>
      <c r="N17" s="15"/>
      <c r="O17" s="16"/>
      <c r="P17" s="15"/>
      <c r="Q17" s="16"/>
      <c r="R17" s="14"/>
      <c r="S17" s="16"/>
      <c r="T17" s="15"/>
      <c r="U17" s="16"/>
      <c r="V17" s="14"/>
      <c r="W17" s="16"/>
      <c r="X17" s="14"/>
      <c r="Y17" s="16"/>
      <c r="Z17" s="15"/>
      <c r="AA17" s="16"/>
      <c r="AB17" s="67"/>
    </row>
    <row r="18" spans="1:28" ht="12.75" hidden="1">
      <c r="A18" s="3" t="s">
        <v>9</v>
      </c>
      <c r="B18" s="6"/>
      <c r="C18" s="6"/>
      <c r="D18" s="49">
        <f t="shared" si="0"/>
        <v>0</v>
      </c>
      <c r="E18" s="114">
        <f t="shared" si="1"/>
        <v>0</v>
      </c>
      <c r="F18" s="15"/>
      <c r="G18" s="16"/>
      <c r="H18" s="15"/>
      <c r="I18" s="16"/>
      <c r="J18" s="14"/>
      <c r="K18" s="16"/>
      <c r="L18" s="15"/>
      <c r="M18" s="16"/>
      <c r="N18" s="14"/>
      <c r="O18" s="16"/>
      <c r="P18" s="15"/>
      <c r="Q18" s="16"/>
      <c r="R18" s="14"/>
      <c r="S18" s="16"/>
      <c r="T18" s="15"/>
      <c r="U18" s="16"/>
      <c r="V18" s="14"/>
      <c r="X18" s="14"/>
      <c r="Z18" s="15"/>
      <c r="AA18" s="16"/>
      <c r="AB18" s="67" t="e">
        <f>AC18+#REF!</f>
        <v>#REF!</v>
      </c>
    </row>
    <row r="19" spans="1:28" ht="12.75" hidden="1">
      <c r="A19" s="3" t="s">
        <v>10</v>
      </c>
      <c r="B19" s="6"/>
      <c r="C19" s="6"/>
      <c r="D19" s="49">
        <f t="shared" si="0"/>
        <v>0</v>
      </c>
      <c r="E19" s="114">
        <f t="shared" si="1"/>
        <v>0</v>
      </c>
      <c r="F19" s="15"/>
      <c r="G19" s="16"/>
      <c r="H19" s="14"/>
      <c r="I19" s="16"/>
      <c r="J19" s="14"/>
      <c r="K19" s="16"/>
      <c r="L19" s="15"/>
      <c r="M19" s="16"/>
      <c r="N19" s="14"/>
      <c r="O19" s="16"/>
      <c r="P19" s="15"/>
      <c r="Q19" s="16"/>
      <c r="R19" s="14"/>
      <c r="S19" s="16"/>
      <c r="T19" s="15"/>
      <c r="U19" s="16"/>
      <c r="V19" s="14"/>
      <c r="W19" s="16"/>
      <c r="X19" s="14"/>
      <c r="Y19" s="16"/>
      <c r="Z19" s="15"/>
      <c r="AA19" s="16"/>
      <c r="AB19" s="67" t="e">
        <f>AC19+#REF!</f>
        <v>#REF!</v>
      </c>
    </row>
    <row r="20" spans="1:28" ht="12.75" hidden="1">
      <c r="A20" s="3" t="s">
        <v>11</v>
      </c>
      <c r="B20" s="6"/>
      <c r="C20" s="6"/>
      <c r="D20" s="49">
        <f t="shared" si="0"/>
        <v>0</v>
      </c>
      <c r="E20" s="114">
        <f t="shared" si="1"/>
        <v>0</v>
      </c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5"/>
      <c r="Q20" s="16"/>
      <c r="R20" s="14"/>
      <c r="S20" s="16"/>
      <c r="T20" s="15"/>
      <c r="U20" s="16"/>
      <c r="V20" s="14"/>
      <c r="W20" s="16"/>
      <c r="X20" s="14"/>
      <c r="Y20" s="16"/>
      <c r="Z20" s="15"/>
      <c r="AA20" s="16"/>
      <c r="AB20" s="67" t="e">
        <f>AC20+#REF!</f>
        <v>#REF!</v>
      </c>
    </row>
    <row r="21" spans="1:28" ht="12.75" hidden="1">
      <c r="A21" s="3" t="s">
        <v>12</v>
      </c>
      <c r="B21" s="6"/>
      <c r="C21" s="6"/>
      <c r="D21" s="49">
        <f t="shared" si="0"/>
        <v>0</v>
      </c>
      <c r="E21" s="114">
        <f t="shared" si="1"/>
        <v>0</v>
      </c>
      <c r="F21" s="15"/>
      <c r="G21" s="16"/>
      <c r="H21" s="14"/>
      <c r="I21" s="16"/>
      <c r="J21" s="15"/>
      <c r="K21" s="16"/>
      <c r="L21" s="15"/>
      <c r="M21" s="16"/>
      <c r="N21" s="15"/>
      <c r="O21" s="16"/>
      <c r="P21" s="15"/>
      <c r="Q21" s="16"/>
      <c r="R21" s="14"/>
      <c r="S21" s="16"/>
      <c r="T21" s="14"/>
      <c r="U21" s="16"/>
      <c r="V21" s="14"/>
      <c r="W21" s="16"/>
      <c r="X21" s="14"/>
      <c r="Y21" s="16"/>
      <c r="Z21" s="15"/>
      <c r="AA21" s="16"/>
      <c r="AB21" s="67" t="e">
        <f>AC21+#REF!</f>
        <v>#REF!</v>
      </c>
    </row>
    <row r="22" spans="1:28" ht="12.75" hidden="1">
      <c r="A22" s="3" t="s">
        <v>13</v>
      </c>
      <c r="B22" s="6"/>
      <c r="C22" s="6"/>
      <c r="D22" s="49">
        <f t="shared" si="0"/>
        <v>0</v>
      </c>
      <c r="E22" s="114">
        <f t="shared" si="1"/>
        <v>0</v>
      </c>
      <c r="F22" s="15"/>
      <c r="G22" s="16"/>
      <c r="H22" s="14"/>
      <c r="I22" s="16"/>
      <c r="J22" s="15"/>
      <c r="K22" s="16"/>
      <c r="L22" s="15"/>
      <c r="M22" s="16"/>
      <c r="N22" s="15"/>
      <c r="O22" s="16"/>
      <c r="P22" s="15"/>
      <c r="Q22" s="16"/>
      <c r="R22" s="14"/>
      <c r="S22" s="16"/>
      <c r="T22" s="15"/>
      <c r="U22" s="16"/>
      <c r="V22" s="14"/>
      <c r="W22" s="16"/>
      <c r="X22" s="14"/>
      <c r="Y22" s="16"/>
      <c r="Z22" s="15"/>
      <c r="AA22" s="16"/>
      <c r="AB22" s="67" t="e">
        <f>AC22+#REF!</f>
        <v>#REF!</v>
      </c>
    </row>
    <row r="23" spans="1:28" ht="12.75" hidden="1">
      <c r="A23" s="3" t="s">
        <v>20</v>
      </c>
      <c r="B23" s="45"/>
      <c r="C23" s="6"/>
      <c r="D23" s="49">
        <f t="shared" si="0"/>
        <v>0</v>
      </c>
      <c r="E23" s="114">
        <f t="shared" si="1"/>
        <v>0</v>
      </c>
      <c r="F23" s="15"/>
      <c r="G23" s="34"/>
      <c r="H23" s="24"/>
      <c r="I23" s="34"/>
      <c r="J23" s="24"/>
      <c r="K23" s="34"/>
      <c r="L23" s="24"/>
      <c r="M23" s="34"/>
      <c r="N23" s="24"/>
      <c r="O23" s="34"/>
      <c r="P23" s="15"/>
      <c r="Q23" s="34"/>
      <c r="R23" s="24"/>
      <c r="S23" s="34"/>
      <c r="T23" s="24"/>
      <c r="U23" s="34"/>
      <c r="V23" s="24"/>
      <c r="W23" s="34"/>
      <c r="X23" s="24"/>
      <c r="Y23" s="34"/>
      <c r="Z23" s="15"/>
      <c r="AA23" s="34"/>
      <c r="AB23" s="67" t="e">
        <f>AC23+#REF!</f>
        <v>#REF!</v>
      </c>
    </row>
    <row r="24" spans="1:28" ht="12.75" hidden="1">
      <c r="A24" s="3" t="s">
        <v>24</v>
      </c>
      <c r="B24" s="6"/>
      <c r="C24" s="33"/>
      <c r="D24" s="49">
        <f t="shared" si="0"/>
        <v>0</v>
      </c>
      <c r="E24" s="114">
        <f t="shared" si="1"/>
        <v>0</v>
      </c>
      <c r="F24" s="15"/>
      <c r="G24" s="16"/>
      <c r="H24" s="15"/>
      <c r="I24" s="16"/>
      <c r="J24" s="15"/>
      <c r="K24" s="16"/>
      <c r="L24" s="15"/>
      <c r="M24" s="16"/>
      <c r="N24" s="15"/>
      <c r="O24" s="16"/>
      <c r="P24" s="15"/>
      <c r="Q24" s="16"/>
      <c r="R24" s="15"/>
      <c r="S24" s="16"/>
      <c r="T24" s="15"/>
      <c r="U24" s="16"/>
      <c r="V24" s="15"/>
      <c r="W24" s="16"/>
      <c r="X24" s="15"/>
      <c r="Y24" s="16"/>
      <c r="Z24" s="15"/>
      <c r="AA24" s="16"/>
      <c r="AB24" s="67" t="e">
        <f>AC24+#REF!</f>
        <v>#REF!</v>
      </c>
    </row>
    <row r="25" spans="1:28" ht="12.75" hidden="1">
      <c r="A25" s="3" t="s">
        <v>23</v>
      </c>
      <c r="B25" s="6"/>
      <c r="C25" s="6"/>
      <c r="D25" s="49">
        <f t="shared" si="0"/>
        <v>0</v>
      </c>
      <c r="E25" s="114">
        <f t="shared" si="1"/>
        <v>0</v>
      </c>
      <c r="F25" s="15"/>
      <c r="G25" s="16"/>
      <c r="H25" s="15"/>
      <c r="I25" s="16"/>
      <c r="J25" s="15"/>
      <c r="K25" s="16"/>
      <c r="L25" s="15"/>
      <c r="M25" s="16"/>
      <c r="N25" s="15"/>
      <c r="O25" s="16"/>
      <c r="P25" s="15"/>
      <c r="Q25" s="16"/>
      <c r="R25" s="15"/>
      <c r="S25" s="16"/>
      <c r="T25" s="15"/>
      <c r="U25" s="16"/>
      <c r="V25" s="15"/>
      <c r="W25" s="16"/>
      <c r="X25" s="15"/>
      <c r="Y25" s="16"/>
      <c r="Z25" s="15"/>
      <c r="AA25" s="16"/>
      <c r="AB25" s="67" t="e">
        <f>AC25+#REF!</f>
        <v>#REF!</v>
      </c>
    </row>
    <row r="26" spans="1:28" ht="12.75" hidden="1">
      <c r="A26" s="3" t="s">
        <v>25</v>
      </c>
      <c r="B26" s="6"/>
      <c r="C26" s="6"/>
      <c r="D26" s="49">
        <f t="shared" si="0"/>
        <v>0</v>
      </c>
      <c r="E26" s="114">
        <f t="shared" si="1"/>
        <v>0</v>
      </c>
      <c r="F26" s="15"/>
      <c r="G26" s="16"/>
      <c r="H26" s="15"/>
      <c r="I26" s="16"/>
      <c r="J26" s="15"/>
      <c r="K26" s="16"/>
      <c r="L26" s="15"/>
      <c r="M26" s="16"/>
      <c r="N26" s="15"/>
      <c r="O26" s="16"/>
      <c r="P26" s="15"/>
      <c r="Q26" s="16"/>
      <c r="R26" s="14"/>
      <c r="S26" s="16"/>
      <c r="T26" s="15"/>
      <c r="U26" s="16"/>
      <c r="V26" s="14"/>
      <c r="W26" s="16"/>
      <c r="X26" s="14"/>
      <c r="Y26" s="16"/>
      <c r="Z26" s="15"/>
      <c r="AA26" s="16"/>
      <c r="AB26" s="67" t="e">
        <f>AC26+#REF!</f>
        <v>#REF!</v>
      </c>
    </row>
    <row r="27" spans="1:28" ht="12.75" hidden="1">
      <c r="A27" s="3" t="s">
        <v>26</v>
      </c>
      <c r="B27" s="6"/>
      <c r="C27" s="6"/>
      <c r="D27" s="49">
        <f t="shared" si="0"/>
        <v>0</v>
      </c>
      <c r="E27" s="114">
        <f t="shared" si="1"/>
        <v>0</v>
      </c>
      <c r="F27" s="15"/>
      <c r="G27" s="16"/>
      <c r="H27" s="15"/>
      <c r="I27" s="16"/>
      <c r="J27" s="15"/>
      <c r="K27" s="16"/>
      <c r="L27" s="15"/>
      <c r="M27" s="16"/>
      <c r="N27" s="15"/>
      <c r="O27" s="16"/>
      <c r="P27" s="15"/>
      <c r="Q27" s="16"/>
      <c r="R27" s="14"/>
      <c r="S27" s="16"/>
      <c r="T27" s="14"/>
      <c r="U27" s="16"/>
      <c r="V27" s="14"/>
      <c r="W27" s="16"/>
      <c r="X27" s="14"/>
      <c r="Y27" s="16"/>
      <c r="Z27" s="15"/>
      <c r="AA27" s="16"/>
      <c r="AB27" s="67" t="e">
        <f>AC27+#REF!</f>
        <v>#REF!</v>
      </c>
    </row>
    <row r="28" spans="1:28" ht="12.75" hidden="1">
      <c r="A28" s="3" t="s">
        <v>27</v>
      </c>
      <c r="B28" s="33"/>
      <c r="C28" s="6"/>
      <c r="D28" s="49">
        <f t="shared" si="0"/>
        <v>0</v>
      </c>
      <c r="E28" s="114">
        <f t="shared" si="1"/>
        <v>0</v>
      </c>
      <c r="F28" s="15"/>
      <c r="G28" s="34"/>
      <c r="H28" s="15"/>
      <c r="I28" s="34"/>
      <c r="J28" s="24"/>
      <c r="K28" s="34"/>
      <c r="L28" s="24"/>
      <c r="M28" s="34"/>
      <c r="N28" s="24"/>
      <c r="O28" s="34"/>
      <c r="P28" s="24"/>
      <c r="Q28" s="34"/>
      <c r="R28" s="24"/>
      <c r="S28" s="34"/>
      <c r="T28" s="24"/>
      <c r="U28" s="34"/>
      <c r="V28" s="24"/>
      <c r="W28" s="34"/>
      <c r="X28" s="24"/>
      <c r="Y28" s="34"/>
      <c r="Z28" s="15"/>
      <c r="AA28" s="34"/>
      <c r="AB28" s="67" t="e">
        <f>AC28+#REF!</f>
        <v>#REF!</v>
      </c>
    </row>
    <row r="29" spans="1:28" ht="12.75" hidden="1">
      <c r="A29" s="3" t="s">
        <v>28</v>
      </c>
      <c r="B29" s="33"/>
      <c r="C29" s="6"/>
      <c r="D29" s="49">
        <f t="shared" si="0"/>
        <v>0</v>
      </c>
      <c r="E29" s="114">
        <f t="shared" si="1"/>
        <v>0</v>
      </c>
      <c r="F29" s="15"/>
      <c r="G29" s="34"/>
      <c r="H29" s="15"/>
      <c r="I29" s="34"/>
      <c r="J29" s="24"/>
      <c r="K29" s="34"/>
      <c r="L29" s="24"/>
      <c r="M29" s="34"/>
      <c r="N29" s="24"/>
      <c r="O29" s="34"/>
      <c r="P29" s="24"/>
      <c r="Q29" s="34"/>
      <c r="R29" s="24"/>
      <c r="S29" s="34"/>
      <c r="T29" s="24"/>
      <c r="U29" s="34"/>
      <c r="V29" s="24"/>
      <c r="W29" s="34"/>
      <c r="X29" s="24"/>
      <c r="Y29" s="34"/>
      <c r="Z29" s="15"/>
      <c r="AA29" s="34"/>
      <c r="AB29" s="67" t="e">
        <f>AC29+#REF!</f>
        <v>#REF!</v>
      </c>
    </row>
    <row r="30" spans="1:28" ht="12.75" hidden="1">
      <c r="A30" s="3"/>
      <c r="B30" s="7"/>
      <c r="C30" s="7"/>
      <c r="D30" s="56">
        <f t="shared" si="0"/>
        <v>0</v>
      </c>
      <c r="E30" s="115">
        <f t="shared" si="1"/>
        <v>0</v>
      </c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17"/>
      <c r="Q30" s="18"/>
      <c r="R30" s="17"/>
      <c r="S30" s="18"/>
      <c r="T30" s="17"/>
      <c r="U30" s="18"/>
      <c r="V30" s="17"/>
      <c r="W30" s="18"/>
      <c r="X30" s="17"/>
      <c r="Y30" s="18"/>
      <c r="Z30" s="17"/>
      <c r="AA30" s="18"/>
      <c r="AB30" s="68" t="e">
        <f>AC30+#REF!</f>
        <v>#REF!</v>
      </c>
    </row>
    <row r="31" spans="1:28" ht="29.25" hidden="1">
      <c r="A31" s="2"/>
      <c r="B31" s="10" t="s">
        <v>17</v>
      </c>
      <c r="C31" s="11"/>
      <c r="D31" s="50">
        <f t="shared" si="0"/>
        <v>0</v>
      </c>
      <c r="E31" s="23"/>
      <c r="F31" s="12" t="s">
        <v>3</v>
      </c>
      <c r="G31" s="13" t="s">
        <v>4</v>
      </c>
      <c r="H31" s="12" t="s">
        <v>3</v>
      </c>
      <c r="I31" s="13" t="s">
        <v>4</v>
      </c>
      <c r="J31" s="12" t="s">
        <v>3</v>
      </c>
      <c r="K31" s="13" t="s">
        <v>4</v>
      </c>
      <c r="L31" s="12" t="s">
        <v>3</v>
      </c>
      <c r="M31" s="13" t="s">
        <v>4</v>
      </c>
      <c r="N31" s="12" t="s">
        <v>3</v>
      </c>
      <c r="O31" s="13" t="s">
        <v>4</v>
      </c>
      <c r="P31" s="12" t="s">
        <v>3</v>
      </c>
      <c r="Q31" s="13" t="s">
        <v>4</v>
      </c>
      <c r="R31" s="12" t="s">
        <v>3</v>
      </c>
      <c r="S31" s="13" t="s">
        <v>4</v>
      </c>
      <c r="T31" s="12" t="s">
        <v>3</v>
      </c>
      <c r="U31" s="13" t="s">
        <v>4</v>
      </c>
      <c r="V31" s="12" t="s">
        <v>3</v>
      </c>
      <c r="W31" s="13" t="s">
        <v>4</v>
      </c>
      <c r="X31" s="12" t="s">
        <v>3</v>
      </c>
      <c r="Y31" s="13" t="s">
        <v>4</v>
      </c>
      <c r="Z31" s="12" t="s">
        <v>3</v>
      </c>
      <c r="AA31" s="13" t="s">
        <v>4</v>
      </c>
      <c r="AB31" s="81" t="e">
        <f>AC31+#REF!</f>
        <v>#REF!</v>
      </c>
    </row>
    <row r="32" spans="1:28" ht="12.75" hidden="1">
      <c r="A32" s="3" t="s">
        <v>5</v>
      </c>
      <c r="B32" s="25" t="s">
        <v>53</v>
      </c>
      <c r="C32" s="25" t="s">
        <v>55</v>
      </c>
      <c r="D32" s="97">
        <f t="shared" si="0"/>
        <v>0</v>
      </c>
      <c r="E32" s="113">
        <f t="shared" si="1"/>
        <v>12</v>
      </c>
      <c r="F32" s="98"/>
      <c r="G32" s="61"/>
      <c r="H32" s="98">
        <v>1</v>
      </c>
      <c r="I32" s="61">
        <v>12</v>
      </c>
      <c r="J32" s="98"/>
      <c r="K32" s="61"/>
      <c r="L32" s="98"/>
      <c r="M32" s="100"/>
      <c r="N32" s="98"/>
      <c r="O32" s="61"/>
      <c r="P32" s="98"/>
      <c r="Q32" s="61"/>
      <c r="R32" s="98"/>
      <c r="S32" s="61"/>
      <c r="T32" s="98"/>
      <c r="U32" s="61"/>
      <c r="V32" s="98"/>
      <c r="W32" s="61"/>
      <c r="X32" s="98"/>
      <c r="Y32" s="61"/>
      <c r="Z32" s="98"/>
      <c r="AA32" s="61"/>
      <c r="AB32" s="99"/>
    </row>
    <row r="33" spans="1:28" ht="12.75" hidden="1">
      <c r="A33" s="3" t="s">
        <v>6</v>
      </c>
      <c r="B33" s="6" t="s">
        <v>49</v>
      </c>
      <c r="C33" s="6" t="s">
        <v>46</v>
      </c>
      <c r="D33" s="49">
        <f t="shared" si="0"/>
        <v>0</v>
      </c>
      <c r="E33" s="114">
        <f t="shared" si="1"/>
        <v>8</v>
      </c>
      <c r="F33" s="15"/>
      <c r="G33" s="16"/>
      <c r="H33" s="15">
        <v>3</v>
      </c>
      <c r="I33" s="16">
        <v>8</v>
      </c>
      <c r="J33" s="15"/>
      <c r="K33" s="16"/>
      <c r="L33" s="15"/>
      <c r="M33" s="73"/>
      <c r="N33" s="15"/>
      <c r="O33" s="16"/>
      <c r="P33" s="15"/>
      <c r="Q33" s="16"/>
      <c r="R33" s="15"/>
      <c r="S33" s="16"/>
      <c r="T33" s="15"/>
      <c r="U33" s="16"/>
      <c r="V33" s="15"/>
      <c r="W33" s="16"/>
      <c r="X33" s="15"/>
      <c r="Y33" s="16"/>
      <c r="Z33" s="15"/>
      <c r="AA33" s="16"/>
      <c r="AB33" s="67"/>
    </row>
    <row r="34" spans="1:28" ht="12.75" hidden="1">
      <c r="A34" s="3" t="s">
        <v>7</v>
      </c>
      <c r="B34" s="6" t="s">
        <v>39</v>
      </c>
      <c r="C34" s="6" t="s">
        <v>46</v>
      </c>
      <c r="D34" s="49">
        <f t="shared" si="0"/>
        <v>0</v>
      </c>
      <c r="E34" s="114">
        <f t="shared" si="1"/>
        <v>7</v>
      </c>
      <c r="F34" s="15"/>
      <c r="G34" s="16"/>
      <c r="H34" s="15">
        <v>4</v>
      </c>
      <c r="I34" s="16">
        <v>7</v>
      </c>
      <c r="J34" s="15"/>
      <c r="K34" s="16"/>
      <c r="L34" s="15"/>
      <c r="M34" s="73"/>
      <c r="N34" s="15"/>
      <c r="O34" s="16"/>
      <c r="P34" s="15"/>
      <c r="Q34" s="16"/>
      <c r="R34" s="15"/>
      <c r="S34" s="16"/>
      <c r="T34" s="15"/>
      <c r="U34" s="16"/>
      <c r="V34" s="15"/>
      <c r="W34" s="16"/>
      <c r="X34" s="15"/>
      <c r="Y34" s="16"/>
      <c r="Z34" s="15"/>
      <c r="AA34" s="16"/>
      <c r="AB34" s="67"/>
    </row>
    <row r="35" spans="1:28" ht="12.75" hidden="1">
      <c r="A35" s="3" t="s">
        <v>8</v>
      </c>
      <c r="B35" s="6" t="s">
        <v>40</v>
      </c>
      <c r="C35" s="6" t="s">
        <v>46</v>
      </c>
      <c r="D35" s="49">
        <f t="shared" si="0"/>
        <v>0</v>
      </c>
      <c r="E35" s="114">
        <f t="shared" si="1"/>
        <v>6</v>
      </c>
      <c r="F35" s="15"/>
      <c r="G35" s="16"/>
      <c r="H35" s="15">
        <v>5</v>
      </c>
      <c r="I35" s="16">
        <v>6</v>
      </c>
      <c r="J35" s="15"/>
      <c r="K35" s="16"/>
      <c r="L35" s="15"/>
      <c r="M35" s="73"/>
      <c r="N35" s="15"/>
      <c r="O35" s="16"/>
      <c r="P35" s="15"/>
      <c r="Q35" s="16"/>
      <c r="R35" s="15"/>
      <c r="S35" s="16"/>
      <c r="T35" s="14"/>
      <c r="U35" s="16"/>
      <c r="V35" s="15"/>
      <c r="W35" s="16"/>
      <c r="X35" s="15"/>
      <c r="Y35" s="16"/>
      <c r="Z35" s="14"/>
      <c r="AA35" s="16"/>
      <c r="AB35" s="67"/>
    </row>
    <row r="36" spans="1:28" ht="12.75" hidden="1">
      <c r="A36" s="3" t="s">
        <v>9</v>
      </c>
      <c r="B36" s="6" t="s">
        <v>42</v>
      </c>
      <c r="C36" s="6" t="s">
        <v>46</v>
      </c>
      <c r="D36" s="49">
        <f t="shared" si="0"/>
        <v>0</v>
      </c>
      <c r="E36" s="114">
        <f t="shared" si="1"/>
        <v>0</v>
      </c>
      <c r="F36" s="15"/>
      <c r="G36" s="16"/>
      <c r="H36" s="15">
        <v>13</v>
      </c>
      <c r="I36" s="16"/>
      <c r="J36" s="15"/>
      <c r="K36" s="16"/>
      <c r="L36" s="15"/>
      <c r="M36" s="73"/>
      <c r="N36" s="15"/>
      <c r="O36" s="16"/>
      <c r="P36" s="15"/>
      <c r="Q36" s="16"/>
      <c r="R36" s="15"/>
      <c r="S36" s="16"/>
      <c r="T36" s="15"/>
      <c r="U36" s="16"/>
      <c r="V36" s="15"/>
      <c r="W36" s="16"/>
      <c r="X36" s="15"/>
      <c r="Y36" s="16"/>
      <c r="Z36" s="14"/>
      <c r="AA36" s="16"/>
      <c r="AB36" s="67"/>
    </row>
    <row r="37" spans="1:28" ht="12.75" hidden="1">
      <c r="A37" s="3" t="s">
        <v>10</v>
      </c>
      <c r="B37" s="26" t="s">
        <v>44</v>
      </c>
      <c r="C37" s="6" t="s">
        <v>46</v>
      </c>
      <c r="D37" s="49">
        <f t="shared" si="0"/>
        <v>0</v>
      </c>
      <c r="E37" s="114">
        <f t="shared" si="1"/>
        <v>0</v>
      </c>
      <c r="F37" s="15"/>
      <c r="G37" s="16"/>
      <c r="H37" s="15">
        <v>15</v>
      </c>
      <c r="I37" s="16"/>
      <c r="J37" s="15"/>
      <c r="K37" s="16"/>
      <c r="L37" s="15"/>
      <c r="M37" s="73"/>
      <c r="N37" s="15"/>
      <c r="O37" s="16"/>
      <c r="P37" s="15"/>
      <c r="Q37" s="16"/>
      <c r="R37" s="15"/>
      <c r="S37" s="16"/>
      <c r="T37" s="15"/>
      <c r="U37" s="16"/>
      <c r="V37" s="15"/>
      <c r="W37" s="16"/>
      <c r="X37" s="15"/>
      <c r="Y37" s="16"/>
      <c r="Z37" s="14"/>
      <c r="AA37" s="16"/>
      <c r="AB37" s="67"/>
    </row>
    <row r="38" spans="1:28" ht="12.75" hidden="1">
      <c r="A38" s="3" t="s">
        <v>11</v>
      </c>
      <c r="B38" s="6" t="s">
        <v>73</v>
      </c>
      <c r="C38" s="33" t="s">
        <v>67</v>
      </c>
      <c r="D38" s="49">
        <f t="shared" si="0"/>
        <v>0</v>
      </c>
      <c r="E38" s="114">
        <f t="shared" si="1"/>
        <v>0</v>
      </c>
      <c r="F38" s="15"/>
      <c r="G38" s="21"/>
      <c r="H38" s="15">
        <v>16</v>
      </c>
      <c r="I38" s="16"/>
      <c r="J38" s="15"/>
      <c r="K38" s="16"/>
      <c r="L38" s="15"/>
      <c r="M38" s="73"/>
      <c r="N38" s="15"/>
      <c r="O38" s="16"/>
      <c r="P38" s="15"/>
      <c r="Q38" s="16"/>
      <c r="R38" s="15"/>
      <c r="S38" s="16"/>
      <c r="T38" s="15"/>
      <c r="U38" s="16"/>
      <c r="V38" s="15"/>
      <c r="W38" s="16"/>
      <c r="X38" s="15"/>
      <c r="Y38" s="16"/>
      <c r="Z38" s="14"/>
      <c r="AA38" s="16"/>
      <c r="AB38" s="67"/>
    </row>
    <row r="39" spans="1:28" ht="12.75" hidden="1">
      <c r="A39" s="3" t="s">
        <v>12</v>
      </c>
      <c r="B39" s="110" t="s">
        <v>99</v>
      </c>
      <c r="C39" s="33" t="s">
        <v>55</v>
      </c>
      <c r="D39" s="49">
        <f t="shared" si="0"/>
        <v>0</v>
      </c>
      <c r="E39" s="114">
        <f t="shared" si="1"/>
        <v>0</v>
      </c>
      <c r="F39" s="15"/>
      <c r="G39" s="101"/>
      <c r="H39" s="15">
        <v>17</v>
      </c>
      <c r="I39" s="16"/>
      <c r="J39" s="15"/>
      <c r="K39" s="16"/>
      <c r="L39" s="15"/>
      <c r="M39" s="73"/>
      <c r="N39" s="15"/>
      <c r="O39" s="16"/>
      <c r="P39" s="15"/>
      <c r="Q39" s="16"/>
      <c r="R39" s="15"/>
      <c r="S39" s="16"/>
      <c r="T39" s="15"/>
      <c r="U39" s="16"/>
      <c r="V39" s="15"/>
      <c r="W39" s="16"/>
      <c r="X39" s="15"/>
      <c r="Y39" s="16"/>
      <c r="Z39" s="14"/>
      <c r="AA39" s="16"/>
      <c r="AB39" s="67"/>
    </row>
    <row r="40" spans="1:28" ht="12.75" hidden="1">
      <c r="A40" s="3" t="s">
        <v>13</v>
      </c>
      <c r="B40" s="26" t="s">
        <v>100</v>
      </c>
      <c r="C40" s="33" t="s">
        <v>55</v>
      </c>
      <c r="D40" s="49">
        <f t="shared" si="0"/>
        <v>0</v>
      </c>
      <c r="E40" s="114">
        <f t="shared" si="1"/>
        <v>0</v>
      </c>
      <c r="F40" s="15"/>
      <c r="G40" s="21"/>
      <c r="H40" s="15">
        <v>18</v>
      </c>
      <c r="I40" s="16"/>
      <c r="J40" s="15"/>
      <c r="K40" s="16"/>
      <c r="L40" s="15"/>
      <c r="M40" s="73"/>
      <c r="N40" s="14"/>
      <c r="O40" s="16"/>
      <c r="P40" s="15"/>
      <c r="Q40" s="16"/>
      <c r="R40" s="15"/>
      <c r="S40" s="16"/>
      <c r="T40" s="15"/>
      <c r="U40" s="16"/>
      <c r="V40" s="15"/>
      <c r="W40" s="16"/>
      <c r="X40" s="15"/>
      <c r="Y40" s="16"/>
      <c r="Z40" s="14"/>
      <c r="AA40" s="16"/>
      <c r="AB40" s="67"/>
    </row>
    <row r="41" spans="1:28" ht="12.75" hidden="1">
      <c r="A41" s="3" t="s">
        <v>20</v>
      </c>
      <c r="B41" s="45" t="s">
        <v>76</v>
      </c>
      <c r="C41" s="6" t="s">
        <v>46</v>
      </c>
      <c r="D41" s="49">
        <f t="shared" si="0"/>
        <v>0</v>
      </c>
      <c r="E41" s="114">
        <f t="shared" si="1"/>
        <v>0</v>
      </c>
      <c r="F41" s="15"/>
      <c r="G41" s="34"/>
      <c r="H41" s="15">
        <v>19</v>
      </c>
      <c r="I41" s="34"/>
      <c r="J41" s="15"/>
      <c r="K41" s="34"/>
      <c r="L41" s="15"/>
      <c r="M41" s="74"/>
      <c r="N41" s="15"/>
      <c r="O41" s="34"/>
      <c r="P41" s="15"/>
      <c r="Q41" s="34"/>
      <c r="R41" s="24"/>
      <c r="S41" s="34"/>
      <c r="T41" s="14"/>
      <c r="U41" s="34"/>
      <c r="V41" s="15"/>
      <c r="W41" s="34"/>
      <c r="X41" s="15"/>
      <c r="Y41" s="34"/>
      <c r="Z41" s="14"/>
      <c r="AA41" s="34"/>
      <c r="AB41" s="67"/>
    </row>
    <row r="42" spans="1:28" ht="12.75" hidden="1">
      <c r="A42" s="3" t="s">
        <v>24</v>
      </c>
      <c r="B42" s="45"/>
      <c r="C42" s="6"/>
      <c r="D42" s="49">
        <f t="shared" si="0"/>
        <v>0</v>
      </c>
      <c r="E42" s="114">
        <f t="shared" si="1"/>
        <v>0</v>
      </c>
      <c r="F42" s="15"/>
      <c r="G42" s="34"/>
      <c r="H42" s="15"/>
      <c r="I42" s="34"/>
      <c r="J42" s="15"/>
      <c r="K42" s="34"/>
      <c r="L42" s="15"/>
      <c r="M42" s="74"/>
      <c r="N42" s="14"/>
      <c r="O42" s="34"/>
      <c r="P42" s="15"/>
      <c r="Q42" s="34"/>
      <c r="R42" s="24"/>
      <c r="S42" s="34"/>
      <c r="T42" s="24"/>
      <c r="U42" s="34"/>
      <c r="V42" s="15"/>
      <c r="W42" s="34"/>
      <c r="X42" s="15"/>
      <c r="Y42" s="34"/>
      <c r="Z42" s="14"/>
      <c r="AA42" s="34"/>
      <c r="AB42" s="67"/>
    </row>
    <row r="43" spans="1:28" ht="12.75" hidden="1">
      <c r="A43" s="3" t="s">
        <v>23</v>
      </c>
      <c r="B43" s="26"/>
      <c r="C43" s="6"/>
      <c r="D43" s="49">
        <f t="shared" si="0"/>
        <v>0</v>
      </c>
      <c r="E43" s="114">
        <f t="shared" si="1"/>
        <v>0</v>
      </c>
      <c r="F43" s="15"/>
      <c r="G43" s="16"/>
      <c r="H43" s="15"/>
      <c r="I43" s="16"/>
      <c r="J43" s="15"/>
      <c r="K43" s="16"/>
      <c r="L43" s="15"/>
      <c r="M43" s="73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4"/>
      <c r="AA43" s="16"/>
      <c r="AB43" s="67"/>
    </row>
    <row r="44" spans="1:28" ht="12.75" hidden="1">
      <c r="A44" s="3" t="s">
        <v>25</v>
      </c>
      <c r="B44" s="33"/>
      <c r="C44" s="6"/>
      <c r="D44" s="49">
        <f t="shared" si="0"/>
        <v>0</v>
      </c>
      <c r="E44" s="114">
        <f t="shared" si="1"/>
        <v>0</v>
      </c>
      <c r="F44" s="15"/>
      <c r="G44" s="34"/>
      <c r="H44" s="15"/>
      <c r="I44" s="34"/>
      <c r="J44" s="15"/>
      <c r="K44" s="34"/>
      <c r="L44" s="15"/>
      <c r="M44" s="74"/>
      <c r="N44" s="14"/>
      <c r="O44" s="34"/>
      <c r="P44" s="15"/>
      <c r="Q44" s="34"/>
      <c r="R44" s="24"/>
      <c r="S44" s="34"/>
      <c r="T44" s="24"/>
      <c r="U44" s="34"/>
      <c r="V44" s="15"/>
      <c r="W44" s="34"/>
      <c r="X44" s="15"/>
      <c r="Y44" s="34"/>
      <c r="Z44" s="14"/>
      <c r="AA44" s="34"/>
      <c r="AB44" s="67"/>
    </row>
    <row r="45" spans="1:28" ht="12.75" hidden="1">
      <c r="A45" s="3" t="s">
        <v>26</v>
      </c>
      <c r="B45" s="33"/>
      <c r="C45" s="6"/>
      <c r="D45" s="49">
        <f t="shared" si="0"/>
        <v>0</v>
      </c>
      <c r="E45" s="114">
        <f t="shared" si="1"/>
        <v>0</v>
      </c>
      <c r="F45" s="15"/>
      <c r="G45" s="34"/>
      <c r="H45" s="15"/>
      <c r="I45" s="34"/>
      <c r="J45" s="15"/>
      <c r="K45" s="34"/>
      <c r="L45" s="24"/>
      <c r="M45" s="74"/>
      <c r="N45" s="24"/>
      <c r="O45" s="34"/>
      <c r="P45" s="24"/>
      <c r="Q45" s="34"/>
      <c r="R45" s="24"/>
      <c r="S45" s="34"/>
      <c r="T45" s="24"/>
      <c r="U45" s="34"/>
      <c r="V45" s="15"/>
      <c r="W45" s="34"/>
      <c r="X45" s="15"/>
      <c r="Y45" s="34"/>
      <c r="Z45" s="14"/>
      <c r="AA45" s="34"/>
      <c r="AB45" s="67"/>
    </row>
    <row r="46" spans="1:28" ht="12.75" hidden="1">
      <c r="A46" s="3" t="s">
        <v>27</v>
      </c>
      <c r="B46" s="45"/>
      <c r="C46" s="6"/>
      <c r="D46" s="49">
        <f t="shared" si="0"/>
        <v>0</v>
      </c>
      <c r="E46" s="114">
        <f t="shared" si="1"/>
        <v>0</v>
      </c>
      <c r="F46" s="15"/>
      <c r="G46" s="34"/>
      <c r="H46" s="15"/>
      <c r="I46" s="34"/>
      <c r="J46" s="15"/>
      <c r="K46" s="34"/>
      <c r="L46" s="15"/>
      <c r="M46" s="74"/>
      <c r="N46" s="15"/>
      <c r="O46" s="34"/>
      <c r="P46" s="24"/>
      <c r="Q46" s="34"/>
      <c r="R46" s="24"/>
      <c r="S46" s="34"/>
      <c r="T46" s="24"/>
      <c r="U46" s="34"/>
      <c r="V46" s="15"/>
      <c r="W46" s="34"/>
      <c r="X46" s="15"/>
      <c r="Y46" s="34"/>
      <c r="Z46" s="14"/>
      <c r="AA46" s="34"/>
      <c r="AB46" s="67"/>
    </row>
    <row r="47" spans="1:28" ht="12.75" hidden="1">
      <c r="A47" s="3" t="s">
        <v>28</v>
      </c>
      <c r="B47" s="33"/>
      <c r="C47" s="6"/>
      <c r="D47" s="49">
        <f t="shared" si="0"/>
        <v>0</v>
      </c>
      <c r="E47" s="114">
        <f t="shared" si="1"/>
        <v>0</v>
      </c>
      <c r="F47" s="15"/>
      <c r="G47" s="34"/>
      <c r="H47" s="15"/>
      <c r="I47" s="34"/>
      <c r="J47" s="15"/>
      <c r="K47" s="34"/>
      <c r="L47" s="24"/>
      <c r="M47" s="74"/>
      <c r="N47" s="24"/>
      <c r="O47" s="34"/>
      <c r="P47" s="24"/>
      <c r="Q47" s="34"/>
      <c r="R47" s="24"/>
      <c r="S47" s="34"/>
      <c r="T47" s="24"/>
      <c r="U47" s="34"/>
      <c r="V47" s="15"/>
      <c r="W47" s="34"/>
      <c r="X47" s="15"/>
      <c r="Y47" s="34"/>
      <c r="Z47" s="14"/>
      <c r="AA47" s="34"/>
      <c r="AB47" s="67"/>
    </row>
    <row r="48" spans="1:28" ht="12.75" hidden="1">
      <c r="A48" s="3" t="s">
        <v>29</v>
      </c>
      <c r="B48" s="33"/>
      <c r="C48" s="33"/>
      <c r="D48" s="49">
        <f t="shared" si="0"/>
        <v>0</v>
      </c>
      <c r="E48" s="114">
        <f t="shared" si="1"/>
        <v>0</v>
      </c>
      <c r="F48" s="15"/>
      <c r="G48" s="34"/>
      <c r="H48" s="15"/>
      <c r="I48" s="34"/>
      <c r="J48" s="24"/>
      <c r="K48" s="34"/>
      <c r="L48" s="24"/>
      <c r="M48" s="34"/>
      <c r="N48" s="24"/>
      <c r="O48" s="34"/>
      <c r="P48" s="24"/>
      <c r="Q48" s="34"/>
      <c r="R48" s="24"/>
      <c r="S48" s="34"/>
      <c r="T48" s="24"/>
      <c r="U48" s="34"/>
      <c r="V48" s="24"/>
      <c r="W48" s="34"/>
      <c r="X48" s="24"/>
      <c r="Y48" s="34"/>
      <c r="Z48" s="14"/>
      <c r="AA48" s="34"/>
      <c r="AB48" s="67"/>
    </row>
    <row r="49" spans="1:28" ht="12.75" hidden="1">
      <c r="A49" s="3" t="s">
        <v>30</v>
      </c>
      <c r="B49" s="33"/>
      <c r="C49" s="6"/>
      <c r="D49" s="49">
        <f t="shared" si="0"/>
        <v>0</v>
      </c>
      <c r="E49" s="114">
        <f t="shared" si="1"/>
        <v>0</v>
      </c>
      <c r="F49" s="15"/>
      <c r="G49" s="34"/>
      <c r="H49" s="15"/>
      <c r="I49" s="34"/>
      <c r="J49" s="24"/>
      <c r="K49" s="34"/>
      <c r="L49" s="24"/>
      <c r="M49" s="34"/>
      <c r="N49" s="24"/>
      <c r="O49" s="34"/>
      <c r="P49" s="24"/>
      <c r="Q49" s="34"/>
      <c r="R49" s="24"/>
      <c r="S49" s="34"/>
      <c r="T49" s="24"/>
      <c r="U49" s="34"/>
      <c r="V49" s="15"/>
      <c r="W49" s="34"/>
      <c r="X49" s="15"/>
      <c r="Y49" s="34"/>
      <c r="Z49" s="14"/>
      <c r="AA49" s="34"/>
      <c r="AB49" s="67"/>
    </row>
    <row r="50" spans="1:28" ht="12.75" hidden="1">
      <c r="A50" s="3" t="s">
        <v>31</v>
      </c>
      <c r="B50" s="33"/>
      <c r="C50" s="6"/>
      <c r="D50" s="49">
        <f t="shared" si="0"/>
        <v>0</v>
      </c>
      <c r="E50" s="114">
        <f t="shared" si="1"/>
        <v>0</v>
      </c>
      <c r="F50" s="15"/>
      <c r="G50" s="34"/>
      <c r="H50" s="15"/>
      <c r="I50" s="34"/>
      <c r="J50" s="24"/>
      <c r="K50" s="34"/>
      <c r="L50" s="24"/>
      <c r="M50" s="74"/>
      <c r="N50" s="24"/>
      <c r="O50" s="34"/>
      <c r="P50" s="24"/>
      <c r="Q50" s="34"/>
      <c r="R50" s="24"/>
      <c r="S50" s="34"/>
      <c r="T50" s="24"/>
      <c r="U50" s="34"/>
      <c r="V50" s="15"/>
      <c r="W50" s="34"/>
      <c r="X50" s="15"/>
      <c r="Y50" s="34"/>
      <c r="Z50" s="14"/>
      <c r="AA50" s="34"/>
      <c r="AB50" s="67"/>
    </row>
    <row r="51" spans="1:28" ht="12.75" hidden="1">
      <c r="A51" s="3" t="s">
        <v>32</v>
      </c>
      <c r="B51" s="45"/>
      <c r="C51" s="6"/>
      <c r="D51" s="49">
        <f t="shared" si="0"/>
        <v>0</v>
      </c>
      <c r="E51" s="114">
        <f t="shared" si="1"/>
        <v>0</v>
      </c>
      <c r="F51" s="15"/>
      <c r="G51" s="34"/>
      <c r="H51" s="15"/>
      <c r="I51" s="34"/>
      <c r="J51" s="15"/>
      <c r="K51" s="34"/>
      <c r="L51" s="24"/>
      <c r="M51" s="74"/>
      <c r="N51" s="24"/>
      <c r="O51" s="34"/>
      <c r="P51" s="24"/>
      <c r="Q51" s="34"/>
      <c r="R51" s="24"/>
      <c r="S51" s="34"/>
      <c r="T51" s="24"/>
      <c r="U51" s="34"/>
      <c r="V51" s="15"/>
      <c r="W51" s="34"/>
      <c r="X51" s="15"/>
      <c r="Y51" s="34"/>
      <c r="Z51" s="14"/>
      <c r="AA51" s="34"/>
      <c r="AB51" s="67"/>
    </row>
    <row r="52" spans="1:28" ht="12.75" hidden="1">
      <c r="A52" s="3" t="s">
        <v>81</v>
      </c>
      <c r="B52" s="45"/>
      <c r="C52" s="6"/>
      <c r="D52" s="49">
        <f t="shared" si="0"/>
        <v>0</v>
      </c>
      <c r="E52" s="114">
        <f t="shared" si="1"/>
        <v>0</v>
      </c>
      <c r="F52" s="24"/>
      <c r="G52" s="34"/>
      <c r="H52" s="15"/>
      <c r="I52" s="34"/>
      <c r="J52" s="24"/>
      <c r="K52" s="34"/>
      <c r="L52" s="24"/>
      <c r="M52" s="74"/>
      <c r="N52" s="24"/>
      <c r="O52" s="34"/>
      <c r="P52" s="24"/>
      <c r="Q52" s="34"/>
      <c r="R52" s="24"/>
      <c r="S52" s="34"/>
      <c r="T52" s="24"/>
      <c r="U52" s="34"/>
      <c r="V52" s="24"/>
      <c r="W52" s="34"/>
      <c r="X52" s="24"/>
      <c r="Y52" s="34"/>
      <c r="Z52" s="14"/>
      <c r="AA52" s="34"/>
      <c r="AB52" s="67"/>
    </row>
    <row r="53" spans="1:28" ht="12.75" hidden="1">
      <c r="A53" s="3" t="s">
        <v>82</v>
      </c>
      <c r="B53" s="45"/>
      <c r="C53" s="33"/>
      <c r="D53" s="49">
        <f t="shared" si="0"/>
        <v>0</v>
      </c>
      <c r="E53" s="114">
        <f t="shared" si="1"/>
        <v>0</v>
      </c>
      <c r="F53" s="24"/>
      <c r="G53" s="34"/>
      <c r="H53" s="15"/>
      <c r="I53" s="34"/>
      <c r="J53" s="15"/>
      <c r="K53" s="34"/>
      <c r="L53" s="24"/>
      <c r="M53" s="74"/>
      <c r="N53" s="24"/>
      <c r="O53" s="34"/>
      <c r="P53" s="24"/>
      <c r="Q53" s="34"/>
      <c r="R53" s="24"/>
      <c r="S53" s="34"/>
      <c r="T53" s="24"/>
      <c r="U53" s="34"/>
      <c r="V53" s="24"/>
      <c r="W53" s="34"/>
      <c r="X53" s="24"/>
      <c r="Y53" s="34"/>
      <c r="Z53" s="14"/>
      <c r="AA53" s="34"/>
      <c r="AB53" s="67"/>
    </row>
    <row r="54" spans="1:28" ht="12.75" hidden="1">
      <c r="A54" s="3" t="s">
        <v>83</v>
      </c>
      <c r="B54" s="33"/>
      <c r="C54" s="6"/>
      <c r="D54" s="49">
        <f t="shared" si="0"/>
        <v>0</v>
      </c>
      <c r="E54" s="114">
        <f t="shared" si="1"/>
        <v>0</v>
      </c>
      <c r="F54" s="24"/>
      <c r="G54" s="34"/>
      <c r="H54" s="15"/>
      <c r="I54" s="34"/>
      <c r="J54" s="24"/>
      <c r="K54" s="34"/>
      <c r="L54" s="24"/>
      <c r="M54" s="74"/>
      <c r="N54" s="24"/>
      <c r="O54" s="34"/>
      <c r="P54" s="24"/>
      <c r="Q54" s="34"/>
      <c r="R54" s="24"/>
      <c r="S54" s="34"/>
      <c r="T54" s="24"/>
      <c r="U54" s="34"/>
      <c r="V54" s="24"/>
      <c r="W54" s="34"/>
      <c r="X54" s="24"/>
      <c r="Y54" s="34"/>
      <c r="Z54" s="14"/>
      <c r="AA54" s="34"/>
      <c r="AB54" s="67"/>
    </row>
    <row r="55" spans="1:28" ht="12.75" hidden="1">
      <c r="A55" s="3"/>
      <c r="B55" s="7"/>
      <c r="C55" s="7"/>
      <c r="D55" s="56">
        <f t="shared" si="0"/>
        <v>0</v>
      </c>
      <c r="E55" s="115">
        <f t="shared" si="1"/>
        <v>0</v>
      </c>
      <c r="F55" s="17"/>
      <c r="G55" s="18"/>
      <c r="H55" s="17"/>
      <c r="I55" s="18"/>
      <c r="J55" s="17"/>
      <c r="K55" s="18"/>
      <c r="L55" s="17"/>
      <c r="M55" s="18"/>
      <c r="N55" s="17"/>
      <c r="O55" s="18"/>
      <c r="P55" s="17"/>
      <c r="Q55" s="18"/>
      <c r="R55" s="17"/>
      <c r="S55" s="18"/>
      <c r="T55" s="17"/>
      <c r="U55" s="18"/>
      <c r="V55" s="17"/>
      <c r="W55" s="18"/>
      <c r="X55" s="17"/>
      <c r="Y55" s="18"/>
      <c r="Z55" s="17"/>
      <c r="AA55" s="18"/>
      <c r="AB55" s="68" t="e">
        <f>AC55+#REF!</f>
        <v>#REF!</v>
      </c>
    </row>
    <row r="56" spans="1:28" ht="29.25" hidden="1">
      <c r="A56" s="2"/>
      <c r="B56" s="10" t="s">
        <v>16</v>
      </c>
      <c r="C56" s="11"/>
      <c r="D56" s="50">
        <f t="shared" si="0"/>
        <v>0</v>
      </c>
      <c r="E56" s="23"/>
      <c r="F56" s="12" t="s">
        <v>3</v>
      </c>
      <c r="G56" s="13" t="s">
        <v>4</v>
      </c>
      <c r="H56" s="12" t="s">
        <v>3</v>
      </c>
      <c r="I56" s="13" t="s">
        <v>4</v>
      </c>
      <c r="J56" s="12" t="s">
        <v>3</v>
      </c>
      <c r="K56" s="13" t="s">
        <v>4</v>
      </c>
      <c r="L56" s="12" t="s">
        <v>3</v>
      </c>
      <c r="M56" s="13" t="s">
        <v>4</v>
      </c>
      <c r="N56" s="12" t="s">
        <v>3</v>
      </c>
      <c r="O56" s="13" t="s">
        <v>4</v>
      </c>
      <c r="P56" s="12" t="s">
        <v>3</v>
      </c>
      <c r="Q56" s="13" t="s">
        <v>4</v>
      </c>
      <c r="R56" s="12" t="s">
        <v>3</v>
      </c>
      <c r="S56" s="13" t="s">
        <v>4</v>
      </c>
      <c r="T56" s="12" t="s">
        <v>3</v>
      </c>
      <c r="U56" s="13" t="s">
        <v>4</v>
      </c>
      <c r="V56" s="12" t="s">
        <v>3</v>
      </c>
      <c r="W56" s="13" t="s">
        <v>4</v>
      </c>
      <c r="X56" s="12" t="s">
        <v>3</v>
      </c>
      <c r="Y56" s="13" t="s">
        <v>4</v>
      </c>
      <c r="Z56" s="12" t="s">
        <v>3</v>
      </c>
      <c r="AA56" s="13" t="s">
        <v>4</v>
      </c>
      <c r="AB56" s="81" t="e">
        <f>AC56+#REF!</f>
        <v>#REF!</v>
      </c>
    </row>
    <row r="57" spans="1:28" ht="12.75" hidden="1">
      <c r="A57" s="3" t="s">
        <v>5</v>
      </c>
      <c r="B57" s="102" t="s">
        <v>60</v>
      </c>
      <c r="C57" s="6" t="s">
        <v>56</v>
      </c>
      <c r="D57" s="97">
        <f t="shared" si="0"/>
        <v>0</v>
      </c>
      <c r="E57" s="113">
        <f t="shared" si="1"/>
        <v>12</v>
      </c>
      <c r="F57" s="98"/>
      <c r="G57" s="61"/>
      <c r="H57" s="98">
        <v>1</v>
      </c>
      <c r="I57" s="61">
        <v>12</v>
      </c>
      <c r="J57" s="98"/>
      <c r="K57" s="61"/>
      <c r="L57" s="98"/>
      <c r="M57" s="61"/>
      <c r="N57" s="98"/>
      <c r="O57" s="61"/>
      <c r="P57" s="98"/>
      <c r="Q57" s="61"/>
      <c r="R57" s="98"/>
      <c r="S57" s="61"/>
      <c r="T57" s="98"/>
      <c r="U57" s="61"/>
      <c r="V57" s="98"/>
      <c r="W57" s="61"/>
      <c r="X57" s="98"/>
      <c r="Y57" s="61"/>
      <c r="Z57" s="98"/>
      <c r="AA57" s="61"/>
      <c r="AB57" s="99" t="e">
        <f>AC57+#REF!</f>
        <v>#REF!</v>
      </c>
    </row>
    <row r="58" spans="1:28" ht="12.75" hidden="1">
      <c r="A58" s="3" t="s">
        <v>6</v>
      </c>
      <c r="B58" s="26" t="s">
        <v>59</v>
      </c>
      <c r="C58" s="6" t="s">
        <v>56</v>
      </c>
      <c r="D58" s="49">
        <f t="shared" si="0"/>
        <v>0</v>
      </c>
      <c r="E58" s="114">
        <f t="shared" si="1"/>
        <v>7</v>
      </c>
      <c r="F58" s="15"/>
      <c r="G58" s="16"/>
      <c r="H58" s="15">
        <v>4</v>
      </c>
      <c r="I58" s="16">
        <v>7</v>
      </c>
      <c r="J58" s="15"/>
      <c r="K58" s="16"/>
      <c r="L58" s="15"/>
      <c r="M58" s="16"/>
      <c r="N58" s="15"/>
      <c r="O58" s="16"/>
      <c r="P58" s="15"/>
      <c r="Q58" s="16"/>
      <c r="R58" s="15"/>
      <c r="S58" s="16"/>
      <c r="T58" s="15"/>
      <c r="U58" s="16"/>
      <c r="V58" s="15"/>
      <c r="W58" s="16"/>
      <c r="X58" s="15"/>
      <c r="Y58" s="16"/>
      <c r="Z58" s="15"/>
      <c r="AA58" s="16"/>
      <c r="AB58" s="67" t="e">
        <f>AC58+#REF!</f>
        <v>#REF!</v>
      </c>
    </row>
    <row r="59" spans="1:28" ht="12.75" hidden="1">
      <c r="A59" s="3" t="s">
        <v>7</v>
      </c>
      <c r="B59" s="6" t="s">
        <v>54</v>
      </c>
      <c r="C59" s="33" t="s">
        <v>55</v>
      </c>
      <c r="D59" s="49">
        <f t="shared" si="0"/>
        <v>0</v>
      </c>
      <c r="E59" s="114">
        <f t="shared" si="1"/>
        <v>5</v>
      </c>
      <c r="F59" s="15"/>
      <c r="G59" s="16"/>
      <c r="H59" s="15">
        <v>6</v>
      </c>
      <c r="I59" s="16">
        <v>5</v>
      </c>
      <c r="J59" s="15"/>
      <c r="K59" s="16"/>
      <c r="L59" s="15"/>
      <c r="M59" s="16"/>
      <c r="N59" s="15"/>
      <c r="O59" s="16"/>
      <c r="P59" s="15"/>
      <c r="Q59" s="16"/>
      <c r="R59" s="15"/>
      <c r="S59" s="16"/>
      <c r="T59" s="15"/>
      <c r="U59" s="16"/>
      <c r="V59" s="15"/>
      <c r="W59" s="16"/>
      <c r="X59" s="15"/>
      <c r="Y59" s="16"/>
      <c r="Z59" s="15"/>
      <c r="AA59" s="16"/>
      <c r="AB59" s="67" t="e">
        <f>AC59+#REF!</f>
        <v>#REF!</v>
      </c>
    </row>
    <row r="60" spans="1:28" ht="12.75" hidden="1">
      <c r="A60" s="3" t="s">
        <v>8</v>
      </c>
      <c r="B60" s="26" t="s">
        <v>52</v>
      </c>
      <c r="C60" s="6" t="s">
        <v>46</v>
      </c>
      <c r="D60" s="49">
        <f t="shared" si="0"/>
        <v>0</v>
      </c>
      <c r="E60" s="114">
        <f t="shared" si="1"/>
        <v>1</v>
      </c>
      <c r="F60" s="15"/>
      <c r="G60" s="16"/>
      <c r="H60" s="15">
        <v>11</v>
      </c>
      <c r="I60" s="16">
        <v>1</v>
      </c>
      <c r="J60" s="15"/>
      <c r="K60" s="16"/>
      <c r="L60" s="15"/>
      <c r="M60" s="16"/>
      <c r="N60" s="15"/>
      <c r="O60" s="16"/>
      <c r="P60" s="15"/>
      <c r="Q60" s="16"/>
      <c r="R60" s="15"/>
      <c r="S60" s="16"/>
      <c r="T60" s="15"/>
      <c r="U60" s="16"/>
      <c r="V60" s="15"/>
      <c r="W60" s="16"/>
      <c r="X60" s="15"/>
      <c r="Y60" s="16"/>
      <c r="Z60" s="15"/>
      <c r="AA60" s="16"/>
      <c r="AB60" s="67" t="e">
        <f>AC60+#REF!</f>
        <v>#REF!</v>
      </c>
    </row>
    <row r="61" spans="1:28" ht="12.75" hidden="1">
      <c r="A61" s="3" t="s">
        <v>9</v>
      </c>
      <c r="B61" s="6" t="s">
        <v>61</v>
      </c>
      <c r="C61" s="6" t="s">
        <v>46</v>
      </c>
      <c r="D61" s="49">
        <f t="shared" si="0"/>
        <v>0</v>
      </c>
      <c r="E61" s="114">
        <f t="shared" si="1"/>
        <v>0</v>
      </c>
      <c r="F61" s="15"/>
      <c r="G61" s="16"/>
      <c r="H61" s="15">
        <v>13</v>
      </c>
      <c r="I61" s="66"/>
      <c r="J61" s="15"/>
      <c r="K61" s="16"/>
      <c r="L61" s="15"/>
      <c r="M61" s="16"/>
      <c r="N61" s="15"/>
      <c r="O61" s="16"/>
      <c r="P61" s="15"/>
      <c r="Q61" s="16"/>
      <c r="R61" s="15"/>
      <c r="S61" s="16"/>
      <c r="T61" s="15"/>
      <c r="U61" s="16"/>
      <c r="V61" s="15"/>
      <c r="W61" s="16"/>
      <c r="X61" s="15"/>
      <c r="Y61" s="16"/>
      <c r="Z61" s="15"/>
      <c r="AA61" s="16"/>
      <c r="AB61" s="67" t="e">
        <f>AC61+#REF!</f>
        <v>#REF!</v>
      </c>
    </row>
    <row r="62" spans="1:28" ht="12.75" hidden="1">
      <c r="A62" s="3" t="s">
        <v>10</v>
      </c>
      <c r="B62" s="6" t="s">
        <v>48</v>
      </c>
      <c r="C62" s="33" t="s">
        <v>55</v>
      </c>
      <c r="D62" s="49">
        <f t="shared" si="0"/>
        <v>0</v>
      </c>
      <c r="E62" s="114">
        <f t="shared" si="1"/>
        <v>0</v>
      </c>
      <c r="F62" s="15"/>
      <c r="G62" s="21"/>
      <c r="H62" s="15">
        <v>14</v>
      </c>
      <c r="I62" s="21"/>
      <c r="J62" s="15"/>
      <c r="K62" s="16"/>
      <c r="L62" s="15"/>
      <c r="M62" s="16"/>
      <c r="N62" s="15"/>
      <c r="O62" s="16"/>
      <c r="P62" s="15"/>
      <c r="Q62" s="16"/>
      <c r="R62" s="15"/>
      <c r="S62" s="16"/>
      <c r="T62" s="15"/>
      <c r="U62" s="16"/>
      <c r="V62" s="15"/>
      <c r="W62" s="16"/>
      <c r="X62" s="15"/>
      <c r="Y62" s="16"/>
      <c r="Z62" s="15"/>
      <c r="AA62" s="16"/>
      <c r="AB62" s="67" t="e">
        <f>AC62+#REF!</f>
        <v>#REF!</v>
      </c>
    </row>
    <row r="63" spans="1:28" ht="12.75" hidden="1">
      <c r="A63" s="3" t="s">
        <v>11</v>
      </c>
      <c r="B63" s="47" t="s">
        <v>50</v>
      </c>
      <c r="C63" s="6" t="s">
        <v>46</v>
      </c>
      <c r="D63" s="49">
        <f t="shared" si="0"/>
        <v>0</v>
      </c>
      <c r="E63" s="114">
        <f t="shared" si="1"/>
        <v>0</v>
      </c>
      <c r="F63" s="15"/>
      <c r="G63" s="21"/>
      <c r="H63" s="15">
        <v>15</v>
      </c>
      <c r="I63" s="22"/>
      <c r="J63" s="15"/>
      <c r="K63" s="16"/>
      <c r="L63" s="15"/>
      <c r="M63" s="16"/>
      <c r="N63" s="15"/>
      <c r="O63" s="16"/>
      <c r="P63" s="15"/>
      <c r="Q63" s="16"/>
      <c r="R63" s="15"/>
      <c r="S63" s="16"/>
      <c r="T63" s="15"/>
      <c r="U63" s="16"/>
      <c r="V63" s="15"/>
      <c r="W63" s="16"/>
      <c r="X63" s="15"/>
      <c r="Y63" s="16"/>
      <c r="Z63" s="15"/>
      <c r="AA63" s="16"/>
      <c r="AB63" s="67" t="e">
        <f>AC63+#REF!</f>
        <v>#REF!</v>
      </c>
    </row>
    <row r="64" spans="1:28" ht="12.75" hidden="1">
      <c r="A64" s="3" t="s">
        <v>12</v>
      </c>
      <c r="B64" s="6" t="s">
        <v>58</v>
      </c>
      <c r="C64" s="6" t="s">
        <v>46</v>
      </c>
      <c r="D64" s="49">
        <f t="shared" si="0"/>
        <v>0</v>
      </c>
      <c r="E64" s="114">
        <f t="shared" si="1"/>
        <v>0</v>
      </c>
      <c r="F64" s="15"/>
      <c r="G64" s="21"/>
      <c r="H64" s="15">
        <v>16</v>
      </c>
      <c r="I64" s="21"/>
      <c r="J64" s="15"/>
      <c r="K64" s="16"/>
      <c r="L64" s="15"/>
      <c r="M64" s="16"/>
      <c r="N64" s="15"/>
      <c r="O64" s="16"/>
      <c r="P64" s="15"/>
      <c r="Q64" s="16"/>
      <c r="R64" s="15"/>
      <c r="S64" s="16"/>
      <c r="T64" s="15"/>
      <c r="U64" s="16"/>
      <c r="V64" s="15"/>
      <c r="W64" s="16"/>
      <c r="X64" s="15"/>
      <c r="Y64" s="16"/>
      <c r="Z64" s="15"/>
      <c r="AA64" s="16"/>
      <c r="AB64" s="67" t="e">
        <f>AC64+#REF!</f>
        <v>#REF!</v>
      </c>
    </row>
    <row r="65" spans="1:28" ht="12.75" hidden="1">
      <c r="A65" s="3" t="s">
        <v>13</v>
      </c>
      <c r="B65" s="6" t="s">
        <v>62</v>
      </c>
      <c r="C65" s="6" t="s">
        <v>56</v>
      </c>
      <c r="D65" s="49">
        <f t="shared" si="0"/>
        <v>0</v>
      </c>
      <c r="E65" s="114">
        <f t="shared" si="1"/>
        <v>0</v>
      </c>
      <c r="F65" s="15"/>
      <c r="G65" s="21"/>
      <c r="H65" s="15">
        <v>19</v>
      </c>
      <c r="I65" s="89"/>
      <c r="J65" s="15"/>
      <c r="K65" s="16"/>
      <c r="L65" s="15"/>
      <c r="M65" s="16"/>
      <c r="N65" s="15"/>
      <c r="O65" s="16"/>
      <c r="P65" s="15"/>
      <c r="Q65" s="16"/>
      <c r="R65" s="15"/>
      <c r="S65" s="16"/>
      <c r="T65" s="15"/>
      <c r="U65" s="16"/>
      <c r="V65" s="15"/>
      <c r="W65" s="16"/>
      <c r="X65" s="15"/>
      <c r="Y65" s="16"/>
      <c r="Z65" s="15"/>
      <c r="AA65" s="16"/>
      <c r="AB65" s="67" t="e">
        <f>AC65+#REF!</f>
        <v>#REF!</v>
      </c>
    </row>
    <row r="66" spans="1:28" ht="12.75" hidden="1">
      <c r="A66" s="3" t="s">
        <v>20</v>
      </c>
      <c r="B66" s="33" t="s">
        <v>66</v>
      </c>
      <c r="C66" s="33" t="s">
        <v>67</v>
      </c>
      <c r="D66" s="49">
        <f t="shared" si="0"/>
        <v>0</v>
      </c>
      <c r="E66" s="114">
        <f t="shared" si="1"/>
        <v>0</v>
      </c>
      <c r="F66" s="15"/>
      <c r="G66" s="62"/>
      <c r="H66" s="24">
        <v>21</v>
      </c>
      <c r="I66" s="63"/>
      <c r="J66" s="15"/>
      <c r="K66" s="34"/>
      <c r="L66" s="24"/>
      <c r="M66" s="34"/>
      <c r="N66" s="24"/>
      <c r="O66" s="34"/>
      <c r="P66" s="15"/>
      <c r="Q66" s="34"/>
      <c r="R66" s="24"/>
      <c r="S66" s="34"/>
      <c r="T66" s="24"/>
      <c r="U66" s="34"/>
      <c r="V66" s="15"/>
      <c r="W66" s="34"/>
      <c r="X66" s="15"/>
      <c r="Y66" s="34"/>
      <c r="Z66" s="15"/>
      <c r="AA66" s="34"/>
      <c r="AB66" s="67" t="e">
        <f>AC66+#REF!</f>
        <v>#REF!</v>
      </c>
    </row>
    <row r="67" spans="1:28" ht="12.75" hidden="1">
      <c r="A67" s="3" t="s">
        <v>24</v>
      </c>
      <c r="B67" s="45" t="s">
        <v>51</v>
      </c>
      <c r="C67" s="6" t="s">
        <v>56</v>
      </c>
      <c r="D67" s="49">
        <f t="shared" si="0"/>
        <v>0</v>
      </c>
      <c r="E67" s="114">
        <f t="shared" si="1"/>
        <v>0</v>
      </c>
      <c r="F67" s="15"/>
      <c r="G67" s="62"/>
      <c r="H67" s="24">
        <v>22</v>
      </c>
      <c r="I67" s="63"/>
      <c r="J67" s="15"/>
      <c r="K67" s="34"/>
      <c r="L67" s="24"/>
      <c r="M67" s="34"/>
      <c r="N67" s="24"/>
      <c r="O67" s="34"/>
      <c r="P67" s="15"/>
      <c r="Q67" s="34"/>
      <c r="R67" s="24"/>
      <c r="S67" s="34"/>
      <c r="T67" s="24"/>
      <c r="U67" s="34"/>
      <c r="V67" s="15"/>
      <c r="W67" s="34"/>
      <c r="X67" s="15"/>
      <c r="Y67" s="34"/>
      <c r="Z67" s="15"/>
      <c r="AA67" s="34"/>
      <c r="AB67" s="67" t="e">
        <f>AC67+#REF!</f>
        <v>#REF!</v>
      </c>
    </row>
    <row r="68" spans="1:28" ht="12.75" hidden="1">
      <c r="A68" s="3" t="s">
        <v>23</v>
      </c>
      <c r="B68" s="6" t="s">
        <v>63</v>
      </c>
      <c r="C68" s="6" t="s">
        <v>56</v>
      </c>
      <c r="D68" s="49">
        <f t="shared" si="0"/>
        <v>0</v>
      </c>
      <c r="E68" s="114">
        <f t="shared" si="1"/>
        <v>0</v>
      </c>
      <c r="F68" s="15"/>
      <c r="G68" s="16"/>
      <c r="H68" s="15">
        <v>23</v>
      </c>
      <c r="I68" s="66"/>
      <c r="J68" s="15"/>
      <c r="K68" s="16"/>
      <c r="L68" s="15"/>
      <c r="M68" s="16"/>
      <c r="N68" s="15"/>
      <c r="O68" s="16"/>
      <c r="P68" s="15"/>
      <c r="Q68" s="16"/>
      <c r="R68" s="15"/>
      <c r="S68" s="16"/>
      <c r="T68" s="15"/>
      <c r="U68" s="16"/>
      <c r="V68" s="15"/>
      <c r="W68" s="16"/>
      <c r="X68" s="15"/>
      <c r="Y68" s="16"/>
      <c r="Z68" s="15"/>
      <c r="AA68" s="16"/>
      <c r="AB68" s="67" t="e">
        <f>AC68+#REF!</f>
        <v>#REF!</v>
      </c>
    </row>
    <row r="69" spans="1:28" ht="12.75" hidden="1">
      <c r="A69" s="3" t="s">
        <v>25</v>
      </c>
      <c r="B69" s="33" t="s">
        <v>101</v>
      </c>
      <c r="C69" s="6" t="s">
        <v>56</v>
      </c>
      <c r="D69" s="49">
        <f t="shared" si="0"/>
        <v>0</v>
      </c>
      <c r="E69" s="114">
        <f t="shared" si="1"/>
        <v>0</v>
      </c>
      <c r="F69" s="15"/>
      <c r="G69" s="62"/>
      <c r="H69" s="24">
        <v>24</v>
      </c>
      <c r="I69" s="63"/>
      <c r="J69" s="24"/>
      <c r="K69" s="34"/>
      <c r="L69" s="24"/>
      <c r="M69" s="34"/>
      <c r="N69" s="24"/>
      <c r="O69" s="34"/>
      <c r="P69" s="15"/>
      <c r="Q69" s="34"/>
      <c r="R69" s="24"/>
      <c r="S69" s="34"/>
      <c r="T69" s="24"/>
      <c r="U69" s="34"/>
      <c r="V69" s="15"/>
      <c r="W69" s="34"/>
      <c r="X69" s="15"/>
      <c r="Y69" s="34"/>
      <c r="Z69" s="15"/>
      <c r="AA69" s="34"/>
      <c r="AB69" s="67" t="e">
        <f>AC69+#REF!</f>
        <v>#REF!</v>
      </c>
    </row>
    <row r="70" spans="1:28" ht="12.75" hidden="1">
      <c r="A70" s="3" t="s">
        <v>26</v>
      </c>
      <c r="B70" s="33"/>
      <c r="C70" s="6"/>
      <c r="D70" s="49">
        <f t="shared" si="0"/>
        <v>0</v>
      </c>
      <c r="E70" s="114">
        <f t="shared" si="1"/>
        <v>0</v>
      </c>
      <c r="F70" s="15"/>
      <c r="G70" s="62"/>
      <c r="H70" s="24"/>
      <c r="I70" s="63"/>
      <c r="J70" s="24"/>
      <c r="K70" s="34"/>
      <c r="L70" s="24"/>
      <c r="M70" s="34"/>
      <c r="N70" s="24"/>
      <c r="O70" s="34"/>
      <c r="P70" s="15"/>
      <c r="Q70" s="34"/>
      <c r="R70" s="24"/>
      <c r="S70" s="34"/>
      <c r="T70" s="24"/>
      <c r="U70" s="34"/>
      <c r="V70" s="15"/>
      <c r="W70" s="34"/>
      <c r="X70" s="15"/>
      <c r="Y70" s="34"/>
      <c r="Z70" s="15"/>
      <c r="AA70" s="34"/>
      <c r="AB70" s="109"/>
    </row>
    <row r="71" spans="1:28" ht="12.75" hidden="1">
      <c r="A71" s="3" t="s">
        <v>27</v>
      </c>
      <c r="B71" s="33"/>
      <c r="C71" s="6"/>
      <c r="D71" s="49">
        <f>COUNTIF(F71:AA71,"*)")</f>
        <v>0</v>
      </c>
      <c r="E71" s="114">
        <f t="shared" si="1"/>
        <v>0</v>
      </c>
      <c r="F71" s="15"/>
      <c r="G71" s="62"/>
      <c r="H71" s="24"/>
      <c r="I71" s="63"/>
      <c r="J71" s="15"/>
      <c r="K71" s="34"/>
      <c r="L71" s="24"/>
      <c r="M71" s="34"/>
      <c r="N71" s="24"/>
      <c r="O71" s="34"/>
      <c r="P71" s="15"/>
      <c r="Q71" s="34"/>
      <c r="R71" s="24"/>
      <c r="S71" s="34"/>
      <c r="T71" s="24"/>
      <c r="U71" s="34"/>
      <c r="V71" s="15"/>
      <c r="W71" s="34"/>
      <c r="X71" s="15"/>
      <c r="Y71" s="34"/>
      <c r="Z71" s="15"/>
      <c r="AA71" s="34"/>
      <c r="AB71" s="67" t="e">
        <f>AC71+#REF!</f>
        <v>#REF!</v>
      </c>
    </row>
    <row r="72" spans="1:28" ht="12.75" hidden="1">
      <c r="A72" s="3" t="s">
        <v>28</v>
      </c>
      <c r="B72" s="33"/>
      <c r="C72" s="6"/>
      <c r="D72" s="49">
        <f>COUNTIF(F72:AA72,"*)")</f>
        <v>0</v>
      </c>
      <c r="E72" s="114">
        <f>SUM(G72+I72+K72+M72+O72+Q72+S72+U72+W72+Y72+AA72)</f>
        <v>0</v>
      </c>
      <c r="F72" s="15"/>
      <c r="G72" s="62"/>
      <c r="H72" s="24"/>
      <c r="I72" s="64"/>
      <c r="J72" s="24"/>
      <c r="K72" s="34"/>
      <c r="L72" s="24"/>
      <c r="M72" s="34"/>
      <c r="N72" s="24"/>
      <c r="O72" s="34"/>
      <c r="P72" s="15"/>
      <c r="Q72" s="34"/>
      <c r="R72" s="24"/>
      <c r="S72" s="34"/>
      <c r="T72" s="24"/>
      <c r="U72" s="34"/>
      <c r="V72" s="15"/>
      <c r="W72" s="34"/>
      <c r="X72" s="15"/>
      <c r="Y72" s="34"/>
      <c r="Z72" s="15"/>
      <c r="AA72" s="34"/>
      <c r="AB72" s="67"/>
    </row>
    <row r="73" spans="1:28" ht="12.75" hidden="1">
      <c r="A73" s="3" t="s">
        <v>29</v>
      </c>
      <c r="B73" s="33"/>
      <c r="C73" s="6"/>
      <c r="D73" s="49">
        <f>COUNTIF(F73:AA73,"*)")</f>
        <v>0</v>
      </c>
      <c r="E73" s="114">
        <f>SUM(G73+I73+K73+M73+O73+Q73+S73+U73+W73+Y73+AA73)</f>
        <v>0</v>
      </c>
      <c r="F73" s="15"/>
      <c r="G73" s="62"/>
      <c r="H73" s="24"/>
      <c r="I73" s="63"/>
      <c r="J73" s="24"/>
      <c r="K73" s="34"/>
      <c r="L73" s="24"/>
      <c r="M73" s="34"/>
      <c r="N73" s="24"/>
      <c r="O73" s="34"/>
      <c r="P73" s="24"/>
      <c r="Q73" s="34"/>
      <c r="R73" s="24"/>
      <c r="S73" s="34"/>
      <c r="T73" s="24"/>
      <c r="U73" s="34"/>
      <c r="V73" s="24"/>
      <c r="W73" s="34"/>
      <c r="X73" s="24"/>
      <c r="Y73" s="34"/>
      <c r="Z73" s="15"/>
      <c r="AA73" s="34"/>
      <c r="AB73" s="67" t="e">
        <f>AC73+#REF!</f>
        <v>#REF!</v>
      </c>
    </row>
    <row r="74" spans="1:28" ht="12.75" hidden="1">
      <c r="A74" s="3" t="s">
        <v>30</v>
      </c>
      <c r="B74" s="6"/>
      <c r="C74" s="6"/>
      <c r="D74" s="49">
        <f>COUNTIF(F74:AA74,"*)")</f>
        <v>0</v>
      </c>
      <c r="E74" s="114">
        <f>SUM(G74+I74+K74+M74+O74+Q74+S74+U74+W74+Y74+AA74)</f>
        <v>0</v>
      </c>
      <c r="F74" s="15"/>
      <c r="G74" s="21"/>
      <c r="H74" s="24"/>
      <c r="I74" s="48"/>
      <c r="J74" s="15"/>
      <c r="K74" s="16"/>
      <c r="L74" s="24"/>
      <c r="M74" s="16"/>
      <c r="N74" s="15"/>
      <c r="O74" s="16"/>
      <c r="P74" s="15"/>
      <c r="Q74" s="16"/>
      <c r="R74" s="15"/>
      <c r="S74" s="16"/>
      <c r="T74" s="15"/>
      <c r="U74" s="16"/>
      <c r="V74" s="15"/>
      <c r="W74" s="16"/>
      <c r="X74" s="15"/>
      <c r="Y74" s="16"/>
      <c r="Z74" s="15"/>
      <c r="AA74" s="16"/>
      <c r="AB74" s="67" t="e">
        <f>AC74+#REF!</f>
        <v>#REF!</v>
      </c>
    </row>
    <row r="75" spans="1:28" ht="12.75" hidden="1">
      <c r="A75" s="3"/>
      <c r="B75" s="7"/>
      <c r="C75" s="7"/>
      <c r="D75" s="56">
        <f>COUNTIF(F75:AA75,"*)")</f>
        <v>0</v>
      </c>
      <c r="E75" s="42">
        <f>SUM(G75+I75+K75+M75+O75+Q75+S75+U75+W75+Y75+AA75)</f>
        <v>0</v>
      </c>
      <c r="F75" s="59"/>
      <c r="G75" s="60"/>
      <c r="H75" s="59"/>
      <c r="I75" s="60"/>
      <c r="J75" s="17"/>
      <c r="K75" s="18"/>
      <c r="L75" s="17"/>
      <c r="M75" s="18"/>
      <c r="N75" s="17"/>
      <c r="O75" s="18"/>
      <c r="P75" s="17"/>
      <c r="Q75" s="18"/>
      <c r="R75" s="17"/>
      <c r="S75" s="18"/>
      <c r="T75" s="17"/>
      <c r="U75" s="18"/>
      <c r="V75" s="17"/>
      <c r="W75" s="18"/>
      <c r="X75" s="17"/>
      <c r="Y75" s="18"/>
      <c r="Z75" s="17"/>
      <c r="AA75" s="18"/>
      <c r="AB75" s="68" t="e">
        <f>AC75+#REF!</f>
        <v>#REF!</v>
      </c>
    </row>
    <row r="76" spans="1:29" ht="12.75">
      <c r="A76" s="38">
        <f>'Cupwertung Gesamt'!A78</f>
        <v>0</v>
      </c>
      <c r="B76" s="39" t="str">
        <f>'Cupwertung Gesamt'!B78</f>
        <v>Clubwertung </v>
      </c>
      <c r="C76" s="6">
        <f>'Cupwertung Gesamt'!C78</f>
        <v>0</v>
      </c>
      <c r="D76" s="52">
        <f>'Cupwertung Gesamt'!D78</f>
        <v>0</v>
      </c>
      <c r="E76" s="20">
        <f>'Cupwertung Gesamt'!E78</f>
        <v>0</v>
      </c>
      <c r="F76" s="28">
        <f>'Cupwertung Gesamt'!F78</f>
        <v>0</v>
      </c>
      <c r="G76" s="28">
        <f>'Cupwertung Gesamt'!G78</f>
        <v>0</v>
      </c>
      <c r="H76" s="28">
        <f>'Cupwertung Gesamt'!H78</f>
        <v>0</v>
      </c>
      <c r="I76" s="28">
        <f>'Cupwertung Gesamt'!I78</f>
        <v>0</v>
      </c>
      <c r="J76" s="28">
        <f>'Cupwertung Gesamt'!J78</f>
        <v>0</v>
      </c>
      <c r="K76" s="28">
        <f>'Cupwertung Gesamt'!K78</f>
        <v>0</v>
      </c>
      <c r="L76" s="28">
        <f>'Cupwertung Gesamt'!L78</f>
        <v>0</v>
      </c>
      <c r="M76" s="28">
        <f>'Cupwertung Gesamt'!M78</f>
        <v>0</v>
      </c>
      <c r="N76" s="28">
        <f>'Cupwertung Gesamt'!N78</f>
        <v>0</v>
      </c>
      <c r="O76" s="28">
        <f>'Cupwertung Gesamt'!O78</f>
        <v>0</v>
      </c>
      <c r="P76" s="28">
        <f>'Cupwertung Gesamt'!P78</f>
        <v>0</v>
      </c>
      <c r="Q76" s="28">
        <f>'Cupwertung Gesamt'!Q78</f>
        <v>0</v>
      </c>
      <c r="R76" s="28">
        <f>'Cupwertung Gesamt'!R78</f>
        <v>0</v>
      </c>
      <c r="S76" s="28">
        <f>'Cupwertung Gesamt'!S78</f>
        <v>0</v>
      </c>
      <c r="T76" s="28">
        <f>'Cupwertung Gesamt'!T78</f>
        <v>0</v>
      </c>
      <c r="U76" s="28">
        <f>'Cupwertung Gesamt'!U78</f>
        <v>0</v>
      </c>
      <c r="V76" s="76">
        <f>'Cupwertung Gesamt'!V78</f>
        <v>0</v>
      </c>
      <c r="W76" s="28">
        <f>'Cupwertung Gesamt'!W78</f>
        <v>0</v>
      </c>
      <c r="X76" s="76">
        <f>'Cupwertung Gesamt'!X78</f>
        <v>0</v>
      </c>
      <c r="Y76" s="28">
        <f>'Cupwertung Gesamt'!Y78</f>
        <v>0</v>
      </c>
      <c r="Z76" s="28">
        <f>'Cupwertung Gesamt'!Z78</f>
        <v>0</v>
      </c>
      <c r="AA76" s="16">
        <f>'Cupwertung Gesamt'!AA78</f>
        <v>0</v>
      </c>
      <c r="AB76" s="67">
        <f>'Cupwertung Gesamt'!AB78</f>
        <v>0</v>
      </c>
      <c r="AC76" s="71">
        <f>'Cupwertung Gesamt'!AD78</f>
        <v>0</v>
      </c>
    </row>
    <row r="77" spans="1:29" ht="12.75">
      <c r="A77" s="39">
        <f>'Cupwertung Gesamt'!A79</f>
        <v>0</v>
      </c>
      <c r="B77" s="36" t="str">
        <f>'Cupwertung Gesamt'!B79</f>
        <v>1.</v>
      </c>
      <c r="C77" s="6" t="str">
        <f>'Cupwertung Gesamt'!C79</f>
        <v>RC ARBÖ Wels Gourmetfein</v>
      </c>
      <c r="D77" s="53">
        <f>'Cupwertung Gesamt'!D79</f>
        <v>0</v>
      </c>
      <c r="E77" s="20">
        <f>'Cupwertung Gesamt'!E79</f>
        <v>470</v>
      </c>
      <c r="F77" s="28">
        <f>'Cupwertung Gesamt'!F79</f>
        <v>0</v>
      </c>
      <c r="G77" s="28">
        <f>'Cupwertung Gesamt'!G79</f>
        <v>57</v>
      </c>
      <c r="H77" s="28">
        <f>'Cupwertung Gesamt'!H79</f>
        <v>0</v>
      </c>
      <c r="I77" s="28">
        <f>'Cupwertung Gesamt'!I79</f>
        <v>30</v>
      </c>
      <c r="J77" s="28">
        <f>'Cupwertung Gesamt'!J79</f>
        <v>0</v>
      </c>
      <c r="K77" s="28">
        <f>'Cupwertung Gesamt'!K79</f>
        <v>27</v>
      </c>
      <c r="L77" s="28">
        <f>'Cupwertung Gesamt'!L79</f>
        <v>0</v>
      </c>
      <c r="M77" s="28">
        <f>'Cupwertung Gesamt'!M79</f>
        <v>19</v>
      </c>
      <c r="N77" s="28">
        <f>'Cupwertung Gesamt'!N79</f>
        <v>0</v>
      </c>
      <c r="O77" s="28">
        <f>'Cupwertung Gesamt'!O79</f>
        <v>24</v>
      </c>
      <c r="P77" s="28">
        <f>'Cupwertung Gesamt'!P79</f>
        <v>0</v>
      </c>
      <c r="Q77" s="28">
        <f>'Cupwertung Gesamt'!Q79</f>
        <v>47</v>
      </c>
      <c r="R77" s="28">
        <f>'Cupwertung Gesamt'!R79</f>
        <v>0</v>
      </c>
      <c r="S77" s="28">
        <f>'Cupwertung Gesamt'!S79</f>
        <v>57</v>
      </c>
      <c r="T77" s="28">
        <f>'Cupwertung Gesamt'!T79</f>
        <v>0</v>
      </c>
      <c r="U77" s="28">
        <f>'Cupwertung Gesamt'!U79</f>
        <v>71</v>
      </c>
      <c r="V77" s="76">
        <f>'Cupwertung Gesamt'!V79</f>
        <v>0</v>
      </c>
      <c r="W77" s="28">
        <f>'Cupwertung Gesamt'!W79</f>
        <v>62</v>
      </c>
      <c r="X77" s="76">
        <f>'Cupwertung Gesamt'!X79</f>
        <v>0</v>
      </c>
      <c r="Y77" s="28">
        <f>'Cupwertung Gesamt'!Y79</f>
        <v>33</v>
      </c>
      <c r="Z77" s="28">
        <f>'Cupwertung Gesamt'!Z79</f>
        <v>0</v>
      </c>
      <c r="AA77" s="16">
        <f>'Cupwertung Gesamt'!AA79</f>
        <v>35</v>
      </c>
      <c r="AB77" s="16">
        <f>'Cupwertung Gesamt'!AB79</f>
        <v>8</v>
      </c>
      <c r="AC77" s="111">
        <f>'Cupwertung Gesamt'!AD79</f>
        <v>0.4737903225806452</v>
      </c>
    </row>
    <row r="78" spans="1:29" ht="12.75">
      <c r="A78" s="39">
        <f>'Cupwertung Gesamt'!A80</f>
        <v>0</v>
      </c>
      <c r="B78" s="36" t="str">
        <f>'Cupwertung Gesamt'!B80</f>
        <v>2.</v>
      </c>
      <c r="C78" s="6" t="str">
        <f>'Cupwertung Gesamt'!C80</f>
        <v>ARBÖ Grassinger Lambach</v>
      </c>
      <c r="D78" s="51">
        <f>'Cupwertung Gesamt'!D80</f>
        <v>0</v>
      </c>
      <c r="E78" s="20">
        <f>'Cupwertung Gesamt'!E80</f>
        <v>152</v>
      </c>
      <c r="F78" s="28">
        <f>'Cupwertung Gesamt'!F80</f>
        <v>0</v>
      </c>
      <c r="G78" s="28">
        <f>'Cupwertung Gesamt'!G80</f>
        <v>0</v>
      </c>
      <c r="H78" s="28">
        <f>'Cupwertung Gesamt'!H80</f>
        <v>0</v>
      </c>
      <c r="I78" s="28">
        <f>'Cupwertung Gesamt'!I80</f>
        <v>19</v>
      </c>
      <c r="J78" s="28">
        <f>'Cupwertung Gesamt'!J80</f>
        <v>0</v>
      </c>
      <c r="K78" s="28">
        <f>'Cupwertung Gesamt'!K80</f>
        <v>34</v>
      </c>
      <c r="L78" s="28">
        <f>'Cupwertung Gesamt'!L80</f>
        <v>0</v>
      </c>
      <c r="M78" s="28">
        <f>'Cupwertung Gesamt'!M80</f>
        <v>7</v>
      </c>
      <c r="N78" s="28">
        <f>'Cupwertung Gesamt'!N80</f>
        <v>0</v>
      </c>
      <c r="O78" s="28">
        <f>'Cupwertung Gesamt'!O80</f>
        <v>7</v>
      </c>
      <c r="P78" s="28">
        <f>'Cupwertung Gesamt'!P80</f>
        <v>0</v>
      </c>
      <c r="Q78" s="28">
        <f>'Cupwertung Gesamt'!Q80</f>
        <v>18</v>
      </c>
      <c r="R78" s="28">
        <f>'Cupwertung Gesamt'!R80</f>
        <v>0</v>
      </c>
      <c r="S78" s="28">
        <f>'Cupwertung Gesamt'!S80</f>
        <v>11</v>
      </c>
      <c r="T78" s="28">
        <f>'Cupwertung Gesamt'!T80</f>
        <v>0</v>
      </c>
      <c r="U78" s="28">
        <f>'Cupwertung Gesamt'!U80</f>
        <v>19</v>
      </c>
      <c r="V78" s="76">
        <f>'Cupwertung Gesamt'!V80</f>
        <v>0</v>
      </c>
      <c r="W78" s="28">
        <f>'Cupwertung Gesamt'!W80</f>
        <v>23</v>
      </c>
      <c r="X78" s="76">
        <f>'Cupwertung Gesamt'!X80</f>
        <v>0</v>
      </c>
      <c r="Y78" s="28">
        <f>'Cupwertung Gesamt'!Y80</f>
        <v>14</v>
      </c>
      <c r="Z78" s="28">
        <f>'Cupwertung Gesamt'!Z80</f>
        <v>0</v>
      </c>
      <c r="AA78" s="16">
        <f>'Cupwertung Gesamt'!AA80</f>
        <v>0</v>
      </c>
      <c r="AB78" s="16">
        <f>'Cupwertung Gesamt'!AB80</f>
        <v>0</v>
      </c>
      <c r="AC78" s="111">
        <f>'Cupwertung Gesamt'!AD80</f>
        <v>0.1532258064516129</v>
      </c>
    </row>
    <row r="79" spans="1:29" ht="12.75">
      <c r="A79" s="39">
        <f>'Cupwertung Gesamt'!A81</f>
        <v>0</v>
      </c>
      <c r="B79" s="36" t="str">
        <f>'Cupwertung Gesamt'!B81</f>
        <v>3.</v>
      </c>
      <c r="C79" s="6" t="str">
        <f>'Cupwertung Gesamt'!C81</f>
        <v>ARBÖ Radsportteam Ried</v>
      </c>
      <c r="D79" s="53">
        <f>'Cupwertung Gesamt'!D81</f>
        <v>0</v>
      </c>
      <c r="E79" s="20">
        <f>'Cupwertung Gesamt'!E81</f>
        <v>94</v>
      </c>
      <c r="F79" s="28">
        <f>'Cupwertung Gesamt'!F81</f>
        <v>0</v>
      </c>
      <c r="G79" s="28">
        <f>'Cupwertung Gesamt'!G81</f>
        <v>7</v>
      </c>
      <c r="H79" s="28">
        <f>'Cupwertung Gesamt'!H81</f>
        <v>0</v>
      </c>
      <c r="I79" s="28">
        <f>'Cupwertung Gesamt'!I81</f>
        <v>17</v>
      </c>
      <c r="J79" s="28">
        <f>'Cupwertung Gesamt'!J81</f>
        <v>0</v>
      </c>
      <c r="K79" s="28">
        <f>'Cupwertung Gesamt'!K81</f>
        <v>6</v>
      </c>
      <c r="L79" s="28">
        <f>'Cupwertung Gesamt'!L81</f>
        <v>0</v>
      </c>
      <c r="M79" s="28">
        <f>'Cupwertung Gesamt'!M81</f>
        <v>6</v>
      </c>
      <c r="N79" s="28">
        <f>'Cupwertung Gesamt'!N81</f>
        <v>0</v>
      </c>
      <c r="O79" s="28">
        <f>'Cupwertung Gesamt'!O81</f>
        <v>11</v>
      </c>
      <c r="P79" s="28">
        <f>'Cupwertung Gesamt'!P81</f>
        <v>0</v>
      </c>
      <c r="Q79" s="28">
        <f>'Cupwertung Gesamt'!Q81</f>
        <v>2</v>
      </c>
      <c r="R79" s="28">
        <f>'Cupwertung Gesamt'!R81</f>
        <v>0</v>
      </c>
      <c r="S79" s="28">
        <f>'Cupwertung Gesamt'!S81</f>
        <v>1</v>
      </c>
      <c r="T79" s="28">
        <f>'Cupwertung Gesamt'!T81</f>
        <v>0</v>
      </c>
      <c r="U79" s="28">
        <f>'Cupwertung Gesamt'!U81</f>
        <v>5</v>
      </c>
      <c r="V79" s="76">
        <f>'Cupwertung Gesamt'!V81</f>
        <v>0</v>
      </c>
      <c r="W79" s="28">
        <f>'Cupwertung Gesamt'!W81</f>
        <v>11</v>
      </c>
      <c r="X79" s="76">
        <f>'Cupwertung Gesamt'!X81</f>
        <v>0</v>
      </c>
      <c r="Y79" s="28">
        <f>'Cupwertung Gesamt'!Y81</f>
        <v>12</v>
      </c>
      <c r="Z79" s="28">
        <f>'Cupwertung Gesamt'!Z81</f>
        <v>0</v>
      </c>
      <c r="AA79" s="16">
        <f>'Cupwertung Gesamt'!AA81</f>
        <v>15</v>
      </c>
      <c r="AB79" s="16">
        <f>'Cupwertung Gesamt'!AB81</f>
        <v>1</v>
      </c>
      <c r="AC79" s="111">
        <f>'Cupwertung Gesamt'!AD81</f>
        <v>0.09475806451612903</v>
      </c>
    </row>
    <row r="80" spans="1:29" ht="12.75">
      <c r="A80" s="39">
        <f>'Cupwertung Gesamt'!A82</f>
        <v>0</v>
      </c>
      <c r="B80" s="36" t="str">
        <f>'Cupwertung Gesamt'!B82</f>
        <v>4.</v>
      </c>
      <c r="C80" s="6" t="str">
        <f>'Cupwertung Gesamt'!C82</f>
        <v>Racing www.atterbike.at </v>
      </c>
      <c r="D80" s="53">
        <f>'Cupwertung Gesamt'!D82</f>
        <v>0</v>
      </c>
      <c r="E80" s="20">
        <f>'Cupwertung Gesamt'!E82</f>
        <v>89</v>
      </c>
      <c r="F80" s="28">
        <f>'Cupwertung Gesamt'!F82</f>
        <v>0</v>
      </c>
      <c r="G80" s="28">
        <f>'Cupwertung Gesamt'!G82</f>
        <v>10</v>
      </c>
      <c r="H80" s="28">
        <f>'Cupwertung Gesamt'!H82</f>
        <v>0</v>
      </c>
      <c r="I80" s="28">
        <f>'Cupwertung Gesamt'!I82</f>
        <v>8</v>
      </c>
      <c r="J80" s="28">
        <f>'Cupwertung Gesamt'!J82</f>
        <v>0</v>
      </c>
      <c r="K80" s="28">
        <f>'Cupwertung Gesamt'!K82</f>
        <v>11</v>
      </c>
      <c r="L80" s="28">
        <f>'Cupwertung Gesamt'!L82</f>
        <v>0</v>
      </c>
      <c r="M80" s="28">
        <f>'Cupwertung Gesamt'!M82</f>
        <v>0</v>
      </c>
      <c r="N80" s="28">
        <f>'Cupwertung Gesamt'!N82</f>
        <v>0</v>
      </c>
      <c r="O80" s="28">
        <f>'Cupwertung Gesamt'!O82</f>
        <v>0</v>
      </c>
      <c r="P80" s="28">
        <f>'Cupwertung Gesamt'!P82</f>
        <v>0</v>
      </c>
      <c r="Q80" s="28">
        <f>'Cupwertung Gesamt'!Q82</f>
        <v>10</v>
      </c>
      <c r="R80" s="28">
        <f>'Cupwertung Gesamt'!R82</f>
        <v>0</v>
      </c>
      <c r="S80" s="28">
        <f>'Cupwertung Gesamt'!S82</f>
        <v>15</v>
      </c>
      <c r="T80" s="28">
        <f>'Cupwertung Gesamt'!T82</f>
        <v>0</v>
      </c>
      <c r="U80" s="28">
        <f>'Cupwertung Gesamt'!U82</f>
        <v>0</v>
      </c>
      <c r="V80" s="76">
        <f>'Cupwertung Gesamt'!V82</f>
        <v>0</v>
      </c>
      <c r="W80" s="28">
        <f>'Cupwertung Gesamt'!W82</f>
        <v>20</v>
      </c>
      <c r="X80" s="76">
        <f>'Cupwertung Gesamt'!X82</f>
        <v>0</v>
      </c>
      <c r="Y80" s="28">
        <f>'Cupwertung Gesamt'!Y82</f>
        <v>0</v>
      </c>
      <c r="Z80" s="28">
        <f>'Cupwertung Gesamt'!Z82</f>
        <v>0</v>
      </c>
      <c r="AA80" s="16">
        <f>'Cupwertung Gesamt'!AA82</f>
        <v>15</v>
      </c>
      <c r="AB80" s="117">
        <f>'Cupwertung Gesamt'!AB82</f>
        <v>0</v>
      </c>
      <c r="AC80" s="111">
        <f>'Cupwertung Gesamt'!AD82</f>
        <v>0.08971774193548387</v>
      </c>
    </row>
    <row r="81" spans="1:29" ht="12.75">
      <c r="A81" s="39">
        <f>'Cupwertung Gesamt'!A83</f>
        <v>0</v>
      </c>
      <c r="B81" s="36" t="str">
        <f>'Cupwertung Gesamt'!B83</f>
        <v>5.</v>
      </c>
      <c r="C81" s="6" t="str">
        <f>'Cupwertung Gesamt'!C83</f>
        <v>ÖAMTC Hrinkow Bikes Steyr</v>
      </c>
      <c r="D81" s="53">
        <f>'Cupwertung Gesamt'!D83</f>
        <v>0</v>
      </c>
      <c r="E81" s="20">
        <f>'Cupwertung Gesamt'!E83</f>
        <v>77</v>
      </c>
      <c r="F81" s="28">
        <f>'Cupwertung Gesamt'!F83</f>
        <v>0</v>
      </c>
      <c r="G81" s="28">
        <f>'Cupwertung Gesamt'!G83</f>
        <v>12</v>
      </c>
      <c r="H81" s="28">
        <f>'Cupwertung Gesamt'!H83</f>
        <v>0</v>
      </c>
      <c r="I81" s="28">
        <f>'Cupwertung Gesamt'!I83</f>
        <v>0</v>
      </c>
      <c r="J81" s="28">
        <f>'Cupwertung Gesamt'!J83</f>
        <v>0</v>
      </c>
      <c r="K81" s="28">
        <f>'Cupwertung Gesamt'!K83</f>
        <v>4</v>
      </c>
      <c r="L81" s="28">
        <f>'Cupwertung Gesamt'!L83</f>
        <v>0</v>
      </c>
      <c r="M81" s="28">
        <f>'Cupwertung Gesamt'!M83</f>
        <v>7</v>
      </c>
      <c r="N81" s="28">
        <f>'Cupwertung Gesamt'!N83</f>
        <v>0</v>
      </c>
      <c r="O81" s="28">
        <f>'Cupwertung Gesamt'!O83</f>
        <v>10</v>
      </c>
      <c r="P81" s="28">
        <f>'Cupwertung Gesamt'!P83</f>
        <v>0</v>
      </c>
      <c r="Q81" s="28">
        <f>'Cupwertung Gesamt'!Q83</f>
        <v>15</v>
      </c>
      <c r="R81" s="28">
        <f>'Cupwertung Gesamt'!R83</f>
        <v>0</v>
      </c>
      <c r="S81" s="28">
        <f>'Cupwertung Gesamt'!S83</f>
        <v>4</v>
      </c>
      <c r="T81" s="28">
        <f>'Cupwertung Gesamt'!T83</f>
        <v>0</v>
      </c>
      <c r="U81" s="28">
        <f>'Cupwertung Gesamt'!U83</f>
        <v>0</v>
      </c>
      <c r="V81" s="76">
        <f>'Cupwertung Gesamt'!V83</f>
        <v>0</v>
      </c>
      <c r="W81" s="28">
        <f>'Cupwertung Gesamt'!W83</f>
        <v>14</v>
      </c>
      <c r="X81" s="76">
        <f>'Cupwertung Gesamt'!X83</f>
        <v>0</v>
      </c>
      <c r="Y81" s="28">
        <f>'Cupwertung Gesamt'!Y83</f>
        <v>3</v>
      </c>
      <c r="Z81" s="28">
        <f>'Cupwertung Gesamt'!Z83</f>
        <v>0</v>
      </c>
      <c r="AA81" s="16">
        <f>'Cupwertung Gesamt'!AA83</f>
        <v>8</v>
      </c>
      <c r="AB81" s="16">
        <f>'Cupwertung Gesamt'!AB83</f>
        <v>0</v>
      </c>
      <c r="AC81" s="111">
        <f>'Cupwertung Gesamt'!AD83</f>
        <v>0.07762096774193548</v>
      </c>
    </row>
    <row r="82" spans="1:29" ht="12.75">
      <c r="A82" s="39">
        <f>'Cupwertung Gesamt'!A84</f>
        <v>0</v>
      </c>
      <c r="B82" s="130" t="str">
        <f>'Cupwertung Gesamt'!B84</f>
        <v>6.</v>
      </c>
      <c r="C82" s="127" t="str">
        <f>'Cupwertung Gesamt'!C84</f>
        <v>RC ARBÖ ANF Mazda Eder Walding</v>
      </c>
      <c r="D82" s="131">
        <f>'Cupwertung Gesamt'!D84</f>
        <v>0</v>
      </c>
      <c r="E82" s="132">
        <f>'Cupwertung Gesamt'!E84</f>
        <v>71</v>
      </c>
      <c r="F82" s="29">
        <f>'Cupwertung Gesamt'!F84</f>
        <v>0</v>
      </c>
      <c r="G82" s="28">
        <f>'Cupwertung Gesamt'!G84</f>
        <v>5</v>
      </c>
      <c r="H82" s="28">
        <f>'Cupwertung Gesamt'!H84</f>
        <v>0</v>
      </c>
      <c r="I82" s="28">
        <f>'Cupwertung Gesamt'!I84</f>
        <v>0</v>
      </c>
      <c r="J82" s="28">
        <f>'Cupwertung Gesamt'!J84</f>
        <v>0</v>
      </c>
      <c r="K82" s="28">
        <f>'Cupwertung Gesamt'!K84</f>
        <v>15</v>
      </c>
      <c r="L82" s="28">
        <f>'Cupwertung Gesamt'!L84</f>
        <v>0</v>
      </c>
      <c r="M82" s="28">
        <f>'Cupwertung Gesamt'!M84</f>
        <v>10</v>
      </c>
      <c r="N82" s="28">
        <f>'Cupwertung Gesamt'!N84</f>
        <v>0</v>
      </c>
      <c r="O82" s="28">
        <f>'Cupwertung Gesamt'!O84</f>
        <v>0</v>
      </c>
      <c r="P82" s="28">
        <f>'Cupwertung Gesamt'!P84</f>
        <v>0</v>
      </c>
      <c r="Q82" s="28">
        <f>'Cupwertung Gesamt'!Q84</f>
        <v>0</v>
      </c>
      <c r="R82" s="28">
        <f>'Cupwertung Gesamt'!R84</f>
        <v>0</v>
      </c>
      <c r="S82" s="28">
        <f>'Cupwertung Gesamt'!S84</f>
        <v>3</v>
      </c>
      <c r="T82" s="28">
        <f>'Cupwertung Gesamt'!T84</f>
        <v>0</v>
      </c>
      <c r="U82" s="28">
        <f>'Cupwertung Gesamt'!U84</f>
        <v>1</v>
      </c>
      <c r="V82" s="76">
        <f>'Cupwertung Gesamt'!V84</f>
        <v>0</v>
      </c>
      <c r="W82" s="28">
        <f>'Cupwertung Gesamt'!W84</f>
        <v>16</v>
      </c>
      <c r="X82" s="76">
        <f>'Cupwertung Gesamt'!X84</f>
        <v>0</v>
      </c>
      <c r="Y82" s="28">
        <f>'Cupwertung Gesamt'!Y84</f>
        <v>11</v>
      </c>
      <c r="Z82" s="28">
        <f>'Cupwertung Gesamt'!Z84</f>
        <v>0</v>
      </c>
      <c r="AA82" s="16">
        <f>'Cupwertung Gesamt'!AA84</f>
        <v>10</v>
      </c>
      <c r="AB82" s="16">
        <f>'Cupwertung Gesamt'!AB84</f>
        <v>0</v>
      </c>
      <c r="AC82" s="111">
        <f>'Cupwertung Gesamt'!AD84</f>
        <v>0.0715725806451613</v>
      </c>
    </row>
    <row r="83" spans="1:29" ht="12.75">
      <c r="A83" s="39">
        <f>'Cupwertung Gesamt'!A85</f>
        <v>0</v>
      </c>
      <c r="B83" s="36" t="str">
        <f>'Cupwertung Gesamt'!B85</f>
        <v>7.</v>
      </c>
      <c r="C83" s="6" t="str">
        <f>'Cupwertung Gesamt'!C85</f>
        <v>RC UNION einDruck Sarleinsbach</v>
      </c>
      <c r="D83" s="51">
        <f>'Cupwertung Gesamt'!D85</f>
        <v>0</v>
      </c>
      <c r="E83" s="20">
        <f>'Cupwertung Gesamt'!E85</f>
        <v>32</v>
      </c>
      <c r="F83" s="28">
        <f>'Cupwertung Gesamt'!F85</f>
        <v>0</v>
      </c>
      <c r="G83" s="28">
        <f>'Cupwertung Gesamt'!G85</f>
        <v>4</v>
      </c>
      <c r="H83" s="28">
        <f>'Cupwertung Gesamt'!H85</f>
        <v>0</v>
      </c>
      <c r="I83" s="28">
        <f>'Cupwertung Gesamt'!I85</f>
        <v>0</v>
      </c>
      <c r="J83" s="28">
        <f>'Cupwertung Gesamt'!J85</f>
        <v>0</v>
      </c>
      <c r="K83" s="28">
        <f>'Cupwertung Gesamt'!K85</f>
        <v>0</v>
      </c>
      <c r="L83" s="28">
        <f>'Cupwertung Gesamt'!L85</f>
        <v>0</v>
      </c>
      <c r="M83" s="28">
        <f>'Cupwertung Gesamt'!M85</f>
        <v>7</v>
      </c>
      <c r="N83" s="28">
        <f>'Cupwertung Gesamt'!N85</f>
        <v>0</v>
      </c>
      <c r="O83" s="28">
        <f>'Cupwertung Gesamt'!O85</f>
        <v>4</v>
      </c>
      <c r="P83" s="28">
        <f>'Cupwertung Gesamt'!P85</f>
        <v>0</v>
      </c>
      <c r="Q83" s="28">
        <f>'Cupwertung Gesamt'!Q85</f>
        <v>0</v>
      </c>
      <c r="R83" s="28">
        <f>'Cupwertung Gesamt'!R85</f>
        <v>0</v>
      </c>
      <c r="S83" s="28">
        <f>'Cupwertung Gesamt'!S85</f>
        <v>8</v>
      </c>
      <c r="T83" s="28">
        <f>'Cupwertung Gesamt'!T85</f>
        <v>0</v>
      </c>
      <c r="U83" s="28">
        <f>'Cupwertung Gesamt'!U85</f>
        <v>1</v>
      </c>
      <c r="V83" s="76">
        <f>'Cupwertung Gesamt'!V85</f>
        <v>0</v>
      </c>
      <c r="W83" s="28">
        <f>'Cupwertung Gesamt'!W85</f>
        <v>1</v>
      </c>
      <c r="X83" s="76">
        <f>'Cupwertung Gesamt'!X85</f>
        <v>0</v>
      </c>
      <c r="Y83" s="28">
        <f>'Cupwertung Gesamt'!Y85</f>
        <v>7</v>
      </c>
      <c r="Z83" s="28">
        <f>'Cupwertung Gesamt'!Z85</f>
        <v>0</v>
      </c>
      <c r="AA83" s="16">
        <f>'Cupwertung Gesamt'!AA85</f>
        <v>0</v>
      </c>
      <c r="AB83" s="16">
        <f>'Cupwertung Gesamt'!AB85</f>
        <v>0</v>
      </c>
      <c r="AC83" s="111">
        <f>'Cupwertung Gesamt'!AD85</f>
        <v>0.03225806451612903</v>
      </c>
    </row>
    <row r="84" spans="1:29" ht="12.75">
      <c r="A84" s="39">
        <f>'Cupwertung Gesamt'!A86</f>
        <v>0</v>
      </c>
      <c r="B84" s="36" t="str">
        <f>'Cupwertung Gesamt'!B86</f>
        <v>8.</v>
      </c>
      <c r="C84" s="6" t="str">
        <f>'Cupwertung Gesamt'!C86</f>
        <v>MTB Club Salzkammergut</v>
      </c>
      <c r="D84" s="53">
        <f>'Cupwertung Gesamt'!D86</f>
        <v>0</v>
      </c>
      <c r="E84" s="20">
        <f>'Cupwertung Gesamt'!E86</f>
        <v>4</v>
      </c>
      <c r="F84" s="29">
        <f>'Cupwertung Gesamt'!F86</f>
        <v>0</v>
      </c>
      <c r="G84" s="28">
        <f>'Cupwertung Gesamt'!G86</f>
        <v>4</v>
      </c>
      <c r="H84" s="29">
        <f>'Cupwertung Gesamt'!H86</f>
        <v>0</v>
      </c>
      <c r="I84" s="28">
        <f>'Cupwertung Gesamt'!I86</f>
        <v>0</v>
      </c>
      <c r="J84" s="29">
        <f>'Cupwertung Gesamt'!J86</f>
        <v>0</v>
      </c>
      <c r="K84" s="28">
        <f>'Cupwertung Gesamt'!K86</f>
        <v>0</v>
      </c>
      <c r="L84" s="29">
        <f>'Cupwertung Gesamt'!L86</f>
        <v>0</v>
      </c>
      <c r="M84" s="28">
        <f>'Cupwertung Gesamt'!M86</f>
        <v>0</v>
      </c>
      <c r="N84" s="29">
        <f>'Cupwertung Gesamt'!N86</f>
        <v>0</v>
      </c>
      <c r="O84" s="28">
        <f>'Cupwertung Gesamt'!O86</f>
        <v>0</v>
      </c>
      <c r="P84" s="29">
        <f>'Cupwertung Gesamt'!P86</f>
        <v>0</v>
      </c>
      <c r="Q84" s="28">
        <f>'Cupwertung Gesamt'!Q86</f>
        <v>0</v>
      </c>
      <c r="R84" s="29">
        <f>'Cupwertung Gesamt'!R86</f>
        <v>0</v>
      </c>
      <c r="S84" s="28">
        <f>'Cupwertung Gesamt'!S86</f>
        <v>0</v>
      </c>
      <c r="T84" s="29">
        <f>'Cupwertung Gesamt'!T86</f>
        <v>0</v>
      </c>
      <c r="U84" s="28">
        <f>'Cupwertung Gesamt'!U86</f>
        <v>0</v>
      </c>
      <c r="V84" s="77">
        <f>'Cupwertung Gesamt'!V86</f>
        <v>0</v>
      </c>
      <c r="W84" s="28">
        <f>'Cupwertung Gesamt'!W86</f>
        <v>0</v>
      </c>
      <c r="X84" s="77">
        <f>'Cupwertung Gesamt'!X86</f>
        <v>0</v>
      </c>
      <c r="Y84" s="28">
        <f>'Cupwertung Gesamt'!Y86</f>
        <v>0</v>
      </c>
      <c r="Z84" s="29">
        <f>'Cupwertung Gesamt'!Z86</f>
        <v>0</v>
      </c>
      <c r="AA84" s="16">
        <f>'Cupwertung Gesamt'!AA86</f>
        <v>0</v>
      </c>
      <c r="AB84" s="16">
        <f>'Cupwertung Gesamt'!AB86</f>
        <v>0</v>
      </c>
      <c r="AC84" s="111">
        <f>'Cupwertung Gesamt'!AD86</f>
        <v>0.004032258064516129</v>
      </c>
    </row>
    <row r="85" spans="1:29" ht="12.75">
      <c r="A85" s="39">
        <f>'Cupwertung Gesamt'!A87</f>
        <v>0</v>
      </c>
      <c r="B85" s="36" t="str">
        <f>'Cupwertung Gesamt'!B87</f>
        <v>9.</v>
      </c>
      <c r="C85" s="33" t="str">
        <f>'Cupwertung Gesamt'!C87</f>
        <v>UNION Schartner Bombe Eferding</v>
      </c>
      <c r="D85" s="53">
        <f>'Cupwertung Gesamt'!D87</f>
        <v>0</v>
      </c>
      <c r="E85" s="20">
        <f>'Cupwertung Gesamt'!E87</f>
        <v>3</v>
      </c>
      <c r="F85" s="28">
        <f>'Cupwertung Gesamt'!F87</f>
        <v>0</v>
      </c>
      <c r="G85" s="28">
        <f>'Cupwertung Gesamt'!G87</f>
        <v>2</v>
      </c>
      <c r="H85" s="28">
        <f>'Cupwertung Gesamt'!H87</f>
        <v>0</v>
      </c>
      <c r="I85" s="28">
        <f>'Cupwertung Gesamt'!I87</f>
        <v>0</v>
      </c>
      <c r="J85" s="28">
        <f>'Cupwertung Gesamt'!J87</f>
        <v>0</v>
      </c>
      <c r="K85" s="28">
        <f>'Cupwertung Gesamt'!K87</f>
        <v>0</v>
      </c>
      <c r="L85" s="28">
        <f>'Cupwertung Gesamt'!L87</f>
        <v>0</v>
      </c>
      <c r="M85" s="28">
        <f>'Cupwertung Gesamt'!M87</f>
        <v>0</v>
      </c>
      <c r="N85" s="28">
        <f>'Cupwertung Gesamt'!N87</f>
        <v>0</v>
      </c>
      <c r="O85" s="28">
        <f>'Cupwertung Gesamt'!O87</f>
        <v>0</v>
      </c>
      <c r="P85" s="28">
        <f>'Cupwertung Gesamt'!P87</f>
        <v>0</v>
      </c>
      <c r="Q85" s="28">
        <f>'Cupwertung Gesamt'!Q87</f>
        <v>0</v>
      </c>
      <c r="R85" s="28">
        <f>'Cupwertung Gesamt'!R87</f>
        <v>0</v>
      </c>
      <c r="S85" s="28">
        <f>'Cupwertung Gesamt'!S87</f>
        <v>1</v>
      </c>
      <c r="T85" s="28">
        <f>'Cupwertung Gesamt'!T87</f>
        <v>0</v>
      </c>
      <c r="U85" s="28">
        <f>'Cupwertung Gesamt'!U87</f>
        <v>0</v>
      </c>
      <c r="V85" s="76">
        <f>'Cupwertung Gesamt'!V87</f>
        <v>0</v>
      </c>
      <c r="W85" s="28">
        <f>'Cupwertung Gesamt'!W87</f>
        <v>0</v>
      </c>
      <c r="X85" s="76">
        <f>'Cupwertung Gesamt'!X87</f>
        <v>0</v>
      </c>
      <c r="Y85" s="28">
        <f>'Cupwertung Gesamt'!Y87</f>
        <v>0</v>
      </c>
      <c r="Z85" s="28">
        <f>'Cupwertung Gesamt'!Z87</f>
        <v>0</v>
      </c>
      <c r="AA85" s="16">
        <f>'Cupwertung Gesamt'!AA87</f>
        <v>0</v>
      </c>
      <c r="AB85" s="16">
        <f>'Cupwertung Gesamt'!AB87</f>
        <v>0</v>
      </c>
      <c r="AC85" s="111">
        <f>'Cupwertung Gesamt'!AD87</f>
        <v>0.0030241935483870967</v>
      </c>
    </row>
    <row r="86" spans="1:29" ht="12.75">
      <c r="A86" s="57">
        <f>'Cupwertung Gesamt'!A88</f>
        <v>0</v>
      </c>
      <c r="B86" s="36" t="str">
        <f>'Cupwertung Gesamt'!B88</f>
        <v>10.</v>
      </c>
      <c r="C86" s="6" t="str">
        <f>'Cupwertung Gesamt'!C88</f>
        <v>ÖAMTC RSC Bad Ischl</v>
      </c>
      <c r="D86" s="53">
        <f>'Cupwertung Gesamt'!D88</f>
        <v>0</v>
      </c>
      <c r="E86" s="20">
        <f>'Cupwertung Gesamt'!E88</f>
        <v>0</v>
      </c>
      <c r="F86" s="58">
        <f>'Cupwertung Gesamt'!F88</f>
        <v>0</v>
      </c>
      <c r="G86" s="28">
        <f>'Cupwertung Gesamt'!G88</f>
        <v>0</v>
      </c>
      <c r="H86" s="58">
        <f>'Cupwertung Gesamt'!H88</f>
        <v>0</v>
      </c>
      <c r="I86" s="28">
        <f>'Cupwertung Gesamt'!I88</f>
        <v>0</v>
      </c>
      <c r="J86" s="58">
        <f>'Cupwertung Gesamt'!J88</f>
        <v>0</v>
      </c>
      <c r="K86" s="28">
        <f>'Cupwertung Gesamt'!K88</f>
        <v>0</v>
      </c>
      <c r="L86" s="58">
        <f>'Cupwertung Gesamt'!L88</f>
        <v>0</v>
      </c>
      <c r="M86" s="28">
        <f>'Cupwertung Gesamt'!M88</f>
        <v>0</v>
      </c>
      <c r="N86" s="58">
        <f>'Cupwertung Gesamt'!N88</f>
        <v>0</v>
      </c>
      <c r="O86" s="28">
        <f>'Cupwertung Gesamt'!O88</f>
        <v>0</v>
      </c>
      <c r="P86" s="58">
        <f>'Cupwertung Gesamt'!P88</f>
        <v>0</v>
      </c>
      <c r="Q86" s="58">
        <f>'Cupwertung Gesamt'!Q88</f>
        <v>0</v>
      </c>
      <c r="R86" s="58">
        <f>'Cupwertung Gesamt'!R88</f>
        <v>0</v>
      </c>
      <c r="S86" s="28">
        <f>'Cupwertung Gesamt'!S88</f>
        <v>0</v>
      </c>
      <c r="T86" s="58">
        <f>'Cupwertung Gesamt'!T88</f>
        <v>0</v>
      </c>
      <c r="U86" s="28">
        <f>'Cupwertung Gesamt'!U88</f>
        <v>0</v>
      </c>
      <c r="V86" s="78">
        <f>'Cupwertung Gesamt'!V88</f>
        <v>0</v>
      </c>
      <c r="W86" s="28">
        <f>'Cupwertung Gesamt'!W88</f>
        <v>0</v>
      </c>
      <c r="X86" s="78">
        <f>'Cupwertung Gesamt'!X88</f>
        <v>0</v>
      </c>
      <c r="Y86" s="28">
        <f>'Cupwertung Gesamt'!Y88</f>
        <v>0</v>
      </c>
      <c r="Z86" s="58">
        <f>'Cupwertung Gesamt'!Z88</f>
        <v>0</v>
      </c>
      <c r="AA86" s="16">
        <f>'Cupwertung Gesamt'!AA88</f>
        <v>0</v>
      </c>
      <c r="AB86" s="16">
        <f>'Cupwertung Gesamt'!AB88</f>
        <v>0</v>
      </c>
      <c r="AC86" s="111">
        <f>'Cupwertung Gesamt'!AD88</f>
        <v>0</v>
      </c>
    </row>
    <row r="87" spans="1:29" ht="12.75">
      <c r="A87" s="40">
        <f>'Cupwertung Gesamt'!A89</f>
        <v>0</v>
      </c>
      <c r="B87" s="116" t="str">
        <f>'Cupwertung Gesamt'!B89</f>
        <v>10.</v>
      </c>
      <c r="C87" s="7" t="str">
        <f>'Cupwertung Gesamt'!C89</f>
        <v>RCN Rochelt Niederneukirchen</v>
      </c>
      <c r="D87" s="52">
        <f>'Cupwertung Gesamt'!D89</f>
        <v>0</v>
      </c>
      <c r="E87" s="20">
        <f>'Cupwertung Gesamt'!E89</f>
        <v>0</v>
      </c>
      <c r="F87" s="30">
        <f>'Cupwertung Gesamt'!F89</f>
        <v>0</v>
      </c>
      <c r="G87" s="30">
        <f>'Cupwertung Gesamt'!G89</f>
        <v>0</v>
      </c>
      <c r="H87" s="30">
        <f>'Cupwertung Gesamt'!H89</f>
        <v>0</v>
      </c>
      <c r="I87" s="30">
        <f>'Cupwertung Gesamt'!I89</f>
        <v>0</v>
      </c>
      <c r="J87" s="30">
        <f>'Cupwertung Gesamt'!J89</f>
        <v>0</v>
      </c>
      <c r="K87" s="30">
        <f>'Cupwertung Gesamt'!K89</f>
        <v>0</v>
      </c>
      <c r="L87" s="30">
        <f>'Cupwertung Gesamt'!L89</f>
        <v>0</v>
      </c>
      <c r="M87" s="30">
        <f>'Cupwertung Gesamt'!M89</f>
        <v>0</v>
      </c>
      <c r="N87" s="30">
        <f>'Cupwertung Gesamt'!N89</f>
        <v>0</v>
      </c>
      <c r="O87" s="30">
        <f>'Cupwertung Gesamt'!O89</f>
        <v>0</v>
      </c>
      <c r="P87" s="30">
        <f>'Cupwertung Gesamt'!P89</f>
        <v>0</v>
      </c>
      <c r="Q87" s="30">
        <f>'Cupwertung Gesamt'!Q89</f>
        <v>0</v>
      </c>
      <c r="R87" s="30">
        <f>'Cupwertung Gesamt'!R89</f>
        <v>0</v>
      </c>
      <c r="S87" s="30">
        <f>'Cupwertung Gesamt'!S89</f>
        <v>0</v>
      </c>
      <c r="T87" s="30">
        <f>'Cupwertung Gesamt'!T89</f>
        <v>0</v>
      </c>
      <c r="U87" s="30">
        <f>'Cupwertung Gesamt'!U89</f>
        <v>0</v>
      </c>
      <c r="V87" s="79">
        <f>'Cupwertung Gesamt'!V89</f>
        <v>0</v>
      </c>
      <c r="W87" s="30">
        <f>'Cupwertung Gesamt'!W89</f>
        <v>0</v>
      </c>
      <c r="X87" s="79">
        <f>'Cupwertung Gesamt'!X89</f>
        <v>0</v>
      </c>
      <c r="Y87" s="30">
        <f>'Cupwertung Gesamt'!Y89</f>
        <v>0</v>
      </c>
      <c r="Z87" s="30">
        <f>'Cupwertung Gesamt'!Z89</f>
        <v>0</v>
      </c>
      <c r="AA87" s="18">
        <f>'Cupwertung Gesamt'!AA89</f>
        <v>0</v>
      </c>
      <c r="AB87" s="42">
        <f>'Cupwertung Gesamt'!AB89</f>
        <v>0</v>
      </c>
      <c r="AC87" s="111">
        <f>'Cupwertung Gesamt'!AD89</f>
        <v>0</v>
      </c>
    </row>
    <row r="88" spans="1:29" ht="12.75">
      <c r="A88" s="41">
        <f>'Cupwertung Gesamt'!A90</f>
        <v>0</v>
      </c>
      <c r="B88" s="41">
        <f>'Cupwertung Gesamt'!B90</f>
        <v>0</v>
      </c>
      <c r="C88" s="44">
        <f>'Cupwertung Gesamt'!C90</f>
        <v>0</v>
      </c>
      <c r="D88" s="54">
        <f>'Cupwertung Gesamt'!D90</f>
        <v>0</v>
      </c>
      <c r="E88" s="23">
        <f>'Cupwertung Gesamt'!E90</f>
        <v>992</v>
      </c>
      <c r="F88" s="32">
        <f>'Cupwertung Gesamt'!F90</f>
        <v>0</v>
      </c>
      <c r="G88" s="31">
        <f>'Cupwertung Gesamt'!G90</f>
        <v>101</v>
      </c>
      <c r="H88" s="31">
        <f>'Cupwertung Gesamt'!H90</f>
        <v>0</v>
      </c>
      <c r="I88" s="31">
        <f>'Cupwertung Gesamt'!I90</f>
        <v>74</v>
      </c>
      <c r="J88" s="31">
        <f>'Cupwertung Gesamt'!J90</f>
        <v>0</v>
      </c>
      <c r="K88" s="31">
        <f>'Cupwertung Gesamt'!K90</f>
        <v>97</v>
      </c>
      <c r="L88" s="31">
        <f>'Cupwertung Gesamt'!L90</f>
        <v>0</v>
      </c>
      <c r="M88" s="31">
        <f>'Cupwertung Gesamt'!M90</f>
        <v>56</v>
      </c>
      <c r="N88" s="31">
        <f>'Cupwertung Gesamt'!N90</f>
        <v>0</v>
      </c>
      <c r="O88" s="31">
        <f>'Cupwertung Gesamt'!O90</f>
        <v>56</v>
      </c>
      <c r="P88" s="31">
        <f>'Cupwertung Gesamt'!P90</f>
        <v>0</v>
      </c>
      <c r="Q88" s="31">
        <f>'Cupwertung Gesamt'!Q90</f>
        <v>92</v>
      </c>
      <c r="R88" s="31">
        <f>'Cupwertung Gesamt'!R90</f>
        <v>0</v>
      </c>
      <c r="S88" s="31">
        <f>'Cupwertung Gesamt'!S90</f>
        <v>100</v>
      </c>
      <c r="T88" s="31">
        <f>'Cupwertung Gesamt'!T90</f>
        <v>0</v>
      </c>
      <c r="U88" s="80">
        <f>'Cupwertung Gesamt'!U90</f>
        <v>97</v>
      </c>
      <c r="V88" s="32">
        <f>'Cupwertung Gesamt'!V90</f>
        <v>0</v>
      </c>
      <c r="W88" s="31">
        <f>'Cupwertung Gesamt'!W90</f>
        <v>147</v>
      </c>
      <c r="X88" s="32">
        <f>'Cupwertung Gesamt'!X90</f>
        <v>0</v>
      </c>
      <c r="Y88" s="31">
        <f>'Cupwertung Gesamt'!Y90</f>
        <v>80</v>
      </c>
      <c r="Z88" s="31">
        <f>'Cupwertung Gesamt'!Z90</f>
        <v>0</v>
      </c>
      <c r="AA88" s="46">
        <f>'Cupwertung Gesamt'!AA90</f>
        <v>83</v>
      </c>
      <c r="AB88" s="70">
        <f>'Cupwertung Gesamt'!AB90</f>
        <v>9</v>
      </c>
      <c r="AC88" s="112">
        <f>'Cupwertung Gesamt'!AD90</f>
        <v>1</v>
      </c>
    </row>
  </sheetData>
  <sheetProtection/>
  <mergeCells count="59">
    <mergeCell ref="Z5:AA5"/>
    <mergeCell ref="N5:O5"/>
    <mergeCell ref="P5:Q5"/>
    <mergeCell ref="R5:S5"/>
    <mergeCell ref="T5:U5"/>
    <mergeCell ref="V5:W5"/>
    <mergeCell ref="X5:Y5"/>
    <mergeCell ref="P4:Q4"/>
    <mergeCell ref="R4:S4"/>
    <mergeCell ref="T4:U4"/>
    <mergeCell ref="V4:W4"/>
    <mergeCell ref="X4:Y4"/>
    <mergeCell ref="Z4:AA4"/>
    <mergeCell ref="R3:S3"/>
    <mergeCell ref="T3:U3"/>
    <mergeCell ref="V3:W3"/>
    <mergeCell ref="X3:Y3"/>
    <mergeCell ref="Z3:AA3"/>
    <mergeCell ref="F4:G4"/>
    <mergeCell ref="H4:I4"/>
    <mergeCell ref="J4:K4"/>
    <mergeCell ref="L4:M4"/>
    <mergeCell ref="N4:O4"/>
    <mergeCell ref="T2:U2"/>
    <mergeCell ref="V2:W2"/>
    <mergeCell ref="X2:Y2"/>
    <mergeCell ref="Z2:AA2"/>
    <mergeCell ref="F3:G3"/>
    <mergeCell ref="H3:I3"/>
    <mergeCell ref="J3:K3"/>
    <mergeCell ref="L3:M3"/>
    <mergeCell ref="N3:O3"/>
    <mergeCell ref="P3:Q3"/>
    <mergeCell ref="AB1:AB6"/>
    <mergeCell ref="A2:A5"/>
    <mergeCell ref="B2:C5"/>
    <mergeCell ref="F2:G2"/>
    <mergeCell ref="H2:I2"/>
    <mergeCell ref="J2:K2"/>
    <mergeCell ref="L2:M2"/>
    <mergeCell ref="N2:O2"/>
    <mergeCell ref="P2:Q2"/>
    <mergeCell ref="R2:S2"/>
    <mergeCell ref="P1:Q1"/>
    <mergeCell ref="R1:S1"/>
    <mergeCell ref="T1:U1"/>
    <mergeCell ref="V1:W1"/>
    <mergeCell ref="X1:Y1"/>
    <mergeCell ref="Z1:AA1"/>
    <mergeCell ref="D1:D6"/>
    <mergeCell ref="F1:G1"/>
    <mergeCell ref="H1:I1"/>
    <mergeCell ref="J1:K1"/>
    <mergeCell ref="L1:M1"/>
    <mergeCell ref="N1:O1"/>
    <mergeCell ref="F5:G5"/>
    <mergeCell ref="H5:I5"/>
    <mergeCell ref="J5:K5"/>
    <mergeCell ref="L5:M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86" r:id="rId1"/>
  <rowBreaks count="3" manualBreakCount="3">
    <brk id="12" max="255" man="1"/>
    <brk id="30" max="255" man="1"/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8"/>
  <sheetViews>
    <sheetView zoomScalePageLayoutView="0" workbookViewId="0" topLeftCell="A1">
      <selection activeCell="F41" sqref="F41"/>
    </sheetView>
  </sheetViews>
  <sheetFormatPr defaultColWidth="11.421875" defaultRowHeight="12.75"/>
  <cols>
    <col min="1" max="1" width="3.421875" style="0" customWidth="1"/>
    <col min="2" max="2" width="16.28125" style="0" customWidth="1"/>
  </cols>
  <sheetData>
    <row r="4" ht="12.75">
      <c r="B4" s="82" t="s">
        <v>71</v>
      </c>
    </row>
    <row r="5" ht="12.75">
      <c r="B5" s="82" t="s">
        <v>70</v>
      </c>
    </row>
    <row r="6" ht="13.5" thickBot="1">
      <c r="B6" s="82" t="s">
        <v>96</v>
      </c>
    </row>
    <row r="7" spans="2:7" ht="24.75" customHeight="1" thickBot="1">
      <c r="B7" s="106" t="s">
        <v>33</v>
      </c>
      <c r="C7" s="107" t="s">
        <v>34</v>
      </c>
      <c r="D7" s="107" t="s">
        <v>35</v>
      </c>
      <c r="E7" s="107" t="s">
        <v>36</v>
      </c>
      <c r="F7" s="107" t="s">
        <v>37</v>
      </c>
      <c r="G7" s="108" t="s">
        <v>38</v>
      </c>
    </row>
    <row r="8" spans="2:7" ht="12.75">
      <c r="B8" s="103" t="s">
        <v>5</v>
      </c>
      <c r="C8" s="104">
        <v>20</v>
      </c>
      <c r="D8" s="104">
        <v>15</v>
      </c>
      <c r="E8" s="104">
        <v>12</v>
      </c>
      <c r="F8" s="104">
        <v>8</v>
      </c>
      <c r="G8" s="105">
        <v>5</v>
      </c>
    </row>
    <row r="9" spans="2:7" ht="12.75">
      <c r="B9" s="103" t="s">
        <v>95</v>
      </c>
      <c r="C9" s="104">
        <v>19</v>
      </c>
      <c r="D9" s="104">
        <v>14</v>
      </c>
      <c r="E9" s="104">
        <v>11</v>
      </c>
      <c r="F9" s="104">
        <v>7</v>
      </c>
      <c r="G9" s="105">
        <v>4</v>
      </c>
    </row>
    <row r="10" spans="2:7" ht="12.75">
      <c r="B10" s="87" t="s">
        <v>6</v>
      </c>
      <c r="C10" s="83">
        <v>18</v>
      </c>
      <c r="D10" s="83">
        <v>13</v>
      </c>
      <c r="E10" s="83">
        <v>10</v>
      </c>
      <c r="F10" s="83">
        <v>6</v>
      </c>
      <c r="G10" s="84">
        <v>3</v>
      </c>
    </row>
    <row r="11" spans="2:7" ht="12.75">
      <c r="B11" s="87" t="s">
        <v>7</v>
      </c>
      <c r="C11" s="83">
        <v>16</v>
      </c>
      <c r="D11" s="83">
        <v>11</v>
      </c>
      <c r="E11" s="83">
        <v>8</v>
      </c>
      <c r="F11" s="83">
        <v>4</v>
      </c>
      <c r="G11" s="84">
        <v>2</v>
      </c>
    </row>
    <row r="12" spans="2:7" ht="12.75">
      <c r="B12" s="87" t="s">
        <v>8</v>
      </c>
      <c r="C12" s="83">
        <v>15</v>
      </c>
      <c r="D12" s="83">
        <v>10</v>
      </c>
      <c r="E12" s="83">
        <v>7</v>
      </c>
      <c r="F12" s="83">
        <v>3</v>
      </c>
      <c r="G12" s="84">
        <v>1</v>
      </c>
    </row>
    <row r="13" spans="2:7" ht="12.75">
      <c r="B13" s="87" t="s">
        <v>9</v>
      </c>
      <c r="C13" s="83">
        <v>14</v>
      </c>
      <c r="D13" s="83">
        <v>9</v>
      </c>
      <c r="E13" s="83">
        <v>6</v>
      </c>
      <c r="F13" s="83">
        <v>2</v>
      </c>
      <c r="G13" s="84">
        <v>1</v>
      </c>
    </row>
    <row r="14" spans="2:7" ht="12.75">
      <c r="B14" s="87" t="s">
        <v>10</v>
      </c>
      <c r="C14" s="83">
        <v>13</v>
      </c>
      <c r="D14" s="83">
        <v>8</v>
      </c>
      <c r="E14" s="83">
        <v>5</v>
      </c>
      <c r="F14" s="83">
        <v>1</v>
      </c>
      <c r="G14" s="84"/>
    </row>
    <row r="15" spans="2:7" ht="12.75">
      <c r="B15" s="87" t="s">
        <v>11</v>
      </c>
      <c r="C15" s="83">
        <v>12</v>
      </c>
      <c r="D15" s="83">
        <v>7</v>
      </c>
      <c r="E15" s="83">
        <v>4</v>
      </c>
      <c r="F15" s="83">
        <v>1</v>
      </c>
      <c r="G15" s="84"/>
    </row>
    <row r="16" spans="2:7" ht="12.75">
      <c r="B16" s="87" t="s">
        <v>12</v>
      </c>
      <c r="C16" s="83">
        <v>11</v>
      </c>
      <c r="D16" s="83">
        <v>6</v>
      </c>
      <c r="E16" s="83">
        <v>3</v>
      </c>
      <c r="F16" s="83">
        <v>1</v>
      </c>
      <c r="G16" s="84"/>
    </row>
    <row r="17" spans="2:7" ht="12.75">
      <c r="B17" s="87" t="s">
        <v>13</v>
      </c>
      <c r="C17" s="83">
        <v>10</v>
      </c>
      <c r="D17" s="83">
        <v>5</v>
      </c>
      <c r="E17" s="83">
        <v>2</v>
      </c>
      <c r="F17" s="83"/>
      <c r="G17" s="84"/>
    </row>
    <row r="18" spans="2:7" ht="12.75">
      <c r="B18" s="87" t="s">
        <v>20</v>
      </c>
      <c r="C18" s="83">
        <v>9</v>
      </c>
      <c r="D18" s="83">
        <v>4</v>
      </c>
      <c r="E18" s="83">
        <v>1</v>
      </c>
      <c r="F18" s="83"/>
      <c r="G18" s="84"/>
    </row>
    <row r="19" spans="2:7" ht="12.75">
      <c r="B19" s="87" t="s">
        <v>24</v>
      </c>
      <c r="C19" s="83">
        <v>8</v>
      </c>
      <c r="D19" s="83">
        <v>3</v>
      </c>
      <c r="E19" s="83">
        <v>1</v>
      </c>
      <c r="F19" s="83"/>
      <c r="G19" s="84"/>
    </row>
    <row r="20" spans="2:7" ht="12.75">
      <c r="B20" s="87" t="s">
        <v>23</v>
      </c>
      <c r="C20" s="83">
        <v>7</v>
      </c>
      <c r="D20" s="83">
        <v>2</v>
      </c>
      <c r="E20" s="83">
        <v>1</v>
      </c>
      <c r="F20" s="83"/>
      <c r="G20" s="84"/>
    </row>
    <row r="21" spans="2:7" ht="12.75">
      <c r="B21" s="87" t="s">
        <v>25</v>
      </c>
      <c r="C21" s="83">
        <v>6</v>
      </c>
      <c r="D21" s="83">
        <v>1</v>
      </c>
      <c r="E21" s="83"/>
      <c r="F21" s="83"/>
      <c r="G21" s="84"/>
    </row>
    <row r="22" spans="2:7" ht="12.75">
      <c r="B22" s="87" t="s">
        <v>26</v>
      </c>
      <c r="C22" s="83">
        <v>5</v>
      </c>
      <c r="D22" s="83">
        <v>1</v>
      </c>
      <c r="E22" s="83"/>
      <c r="F22" s="83"/>
      <c r="G22" s="84"/>
    </row>
    <row r="23" spans="2:7" ht="12.75">
      <c r="B23" s="87" t="s">
        <v>27</v>
      </c>
      <c r="C23" s="83">
        <v>4</v>
      </c>
      <c r="D23" s="83">
        <v>1</v>
      </c>
      <c r="E23" s="83"/>
      <c r="F23" s="83"/>
      <c r="G23" s="84"/>
    </row>
    <row r="24" spans="2:7" ht="12.75">
      <c r="B24" s="87" t="s">
        <v>28</v>
      </c>
      <c r="C24" s="83">
        <v>3</v>
      </c>
      <c r="D24" s="83"/>
      <c r="E24" s="83"/>
      <c r="F24" s="83"/>
      <c r="G24" s="84"/>
    </row>
    <row r="25" spans="2:7" ht="12.75">
      <c r="B25" s="87" t="s">
        <v>29</v>
      </c>
      <c r="C25" s="83">
        <v>2</v>
      </c>
      <c r="D25" s="83"/>
      <c r="E25" s="83"/>
      <c r="F25" s="83"/>
      <c r="G25" s="84"/>
    </row>
    <row r="26" spans="2:7" ht="12.75">
      <c r="B26" s="87" t="s">
        <v>30</v>
      </c>
      <c r="C26" s="83">
        <v>1</v>
      </c>
      <c r="D26" s="83"/>
      <c r="E26" s="83"/>
      <c r="F26" s="83"/>
      <c r="G26" s="84"/>
    </row>
    <row r="27" spans="2:7" ht="12.75">
      <c r="B27" s="87" t="s">
        <v>31</v>
      </c>
      <c r="C27" s="83">
        <v>1</v>
      </c>
      <c r="D27" s="83"/>
      <c r="E27" s="83"/>
      <c r="F27" s="83"/>
      <c r="G27" s="84"/>
    </row>
    <row r="28" spans="2:7" ht="13.5" thickBot="1">
      <c r="B28" s="88" t="s">
        <v>32</v>
      </c>
      <c r="C28" s="85">
        <v>1</v>
      </c>
      <c r="D28" s="85"/>
      <c r="E28" s="85"/>
      <c r="F28" s="85"/>
      <c r="G28" s="86"/>
    </row>
  </sheetData>
  <sheetProtection/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****</cp:lastModifiedBy>
  <cp:lastPrinted>2010-08-30T16:53:16Z</cp:lastPrinted>
  <dcterms:created xsi:type="dcterms:W3CDTF">1996-10-17T05:27:31Z</dcterms:created>
  <dcterms:modified xsi:type="dcterms:W3CDTF">2010-11-01T08:57:11Z</dcterms:modified>
  <cp:category/>
  <cp:version/>
  <cp:contentType/>
  <cp:contentStatus/>
</cp:coreProperties>
</file>